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85" i="2" l="1"/>
  <c r="E12" i="3"/>
  <c r="E18" i="3"/>
  <c r="E19" i="3"/>
  <c r="E22" i="3"/>
  <c r="E23" i="3"/>
  <c r="E20" i="3"/>
  <c r="E21" i="3"/>
  <c r="F180" i="2"/>
  <c r="F173" i="2"/>
  <c r="F166" i="2"/>
  <c r="F148" i="2"/>
  <c r="F143" i="2"/>
  <c r="F137" i="2"/>
  <c r="F132" i="2"/>
  <c r="F124" i="2"/>
  <c r="F118" i="2"/>
  <c r="F108" i="2"/>
  <c r="F102" i="2"/>
  <c r="F98" i="2"/>
  <c r="F88" i="2"/>
  <c r="F79" i="2"/>
  <c r="F74" i="2"/>
  <c r="F62" i="2"/>
  <c r="F51" i="2" l="1"/>
  <c r="D29" i="2"/>
  <c r="E29" i="2"/>
  <c r="F24" i="2" l="1"/>
  <c r="E19" i="2"/>
  <c r="F19" i="2" s="1"/>
  <c r="E38" i="1"/>
  <c r="F45" i="1"/>
  <c r="E44" i="1"/>
  <c r="E49" i="1"/>
  <c r="E54" i="1"/>
  <c r="E55" i="1"/>
  <c r="E51" i="1" l="1"/>
  <c r="E46" i="1"/>
  <c r="E48" i="1"/>
  <c r="E45" i="1"/>
  <c r="E47" i="1"/>
  <c r="E37" i="1"/>
  <c r="E21" i="1" s="1"/>
  <c r="E19" i="1" s="1"/>
  <c r="E39" i="1"/>
  <c r="E40" i="1"/>
  <c r="E22" i="1"/>
  <c r="E23" i="1"/>
  <c r="E24" i="1"/>
  <c r="E25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4" i="1"/>
  <c r="F55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20" i="2"/>
  <c r="F21" i="2"/>
  <c r="F22" i="2"/>
  <c r="F23" i="2"/>
  <c r="F25" i="2"/>
  <c r="F26" i="2"/>
  <c r="F27" i="2"/>
  <c r="F28" i="2"/>
  <c r="F29" i="2" s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2" i="2"/>
  <c r="F53" i="2"/>
  <c r="F54" i="2"/>
  <c r="F55" i="2"/>
  <c r="F56" i="2"/>
  <c r="F57" i="2"/>
  <c r="F58" i="2"/>
  <c r="F59" i="2"/>
  <c r="F60" i="2"/>
  <c r="F61" i="2"/>
  <c r="F63" i="2"/>
  <c r="F64" i="2"/>
  <c r="F65" i="2"/>
  <c r="F66" i="2"/>
  <c r="F67" i="2"/>
  <c r="F68" i="2"/>
  <c r="F69" i="2"/>
  <c r="F70" i="2"/>
  <c r="F71" i="2"/>
  <c r="F72" i="2"/>
  <c r="F73" i="2"/>
  <c r="F75" i="2"/>
  <c r="F76" i="2"/>
  <c r="F77" i="2"/>
  <c r="F78" i="2"/>
  <c r="F80" i="2"/>
  <c r="F81" i="2"/>
  <c r="F82" i="2"/>
  <c r="F83" i="2"/>
  <c r="F84" i="2"/>
  <c r="F85" i="2"/>
  <c r="F86" i="2"/>
  <c r="F87" i="2"/>
  <c r="F89" i="2"/>
  <c r="F90" i="2"/>
  <c r="F91" i="2"/>
  <c r="F92" i="2"/>
  <c r="F93" i="2"/>
  <c r="F94" i="2"/>
  <c r="F95" i="2"/>
  <c r="F96" i="2"/>
  <c r="F97" i="2"/>
  <c r="F99" i="2"/>
  <c r="F100" i="2"/>
  <c r="F101" i="2"/>
  <c r="F103" i="2"/>
  <c r="F104" i="2"/>
  <c r="F105" i="2"/>
  <c r="F106" i="2"/>
  <c r="F107" i="2"/>
  <c r="F109" i="2"/>
  <c r="F110" i="2"/>
  <c r="F111" i="2"/>
  <c r="F112" i="2"/>
  <c r="F113" i="2"/>
  <c r="F114" i="2"/>
  <c r="F115" i="2"/>
  <c r="F116" i="2"/>
  <c r="F117" i="2"/>
  <c r="F119" i="2"/>
  <c r="F120" i="2"/>
  <c r="F121" i="2"/>
  <c r="F122" i="2"/>
  <c r="F123" i="2"/>
  <c r="F125" i="2"/>
  <c r="F126" i="2"/>
  <c r="F127" i="2"/>
  <c r="F128" i="2"/>
  <c r="F129" i="2"/>
  <c r="F130" i="2"/>
  <c r="F131" i="2"/>
  <c r="F133" i="2"/>
  <c r="F134" i="2"/>
  <c r="F135" i="2"/>
  <c r="F136" i="2"/>
  <c r="F138" i="2"/>
  <c r="F139" i="2"/>
  <c r="F140" i="2"/>
  <c r="F141" i="2"/>
  <c r="F142" i="2"/>
  <c r="F144" i="2"/>
  <c r="F145" i="2"/>
  <c r="F146" i="2"/>
  <c r="F147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7" i="2"/>
  <c r="F168" i="2"/>
  <c r="F169" i="2"/>
  <c r="F170" i="2"/>
  <c r="F171" i="2"/>
  <c r="F172" i="2"/>
  <c r="F174" i="2"/>
  <c r="F175" i="2"/>
  <c r="F176" i="2"/>
  <c r="F177" i="2"/>
  <c r="F178" i="2"/>
  <c r="F179" i="2"/>
  <c r="F181" i="2"/>
  <c r="F182" i="2"/>
  <c r="F183" i="2"/>
</calcChain>
</file>

<file path=xl/sharedStrings.xml><?xml version="1.0" encoding="utf-8"?>
<sst xmlns="http://schemas.openxmlformats.org/spreadsheetml/2006/main" count="861" uniqueCount="476">
  <si>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</si>
  <si>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</si>
  <si>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</si>
  <si>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</si>
  <si>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</si>
  <si>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</si>
  <si>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</si>
  <si>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</si>
  <si>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</si>
  <si>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</si>
  <si>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</si>
  <si>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</si>
  <si>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</si>
  <si>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</si>
  <si>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</si>
  <si>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</si>
  <si>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</si>
  <si>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</si>
  <si>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</si>
  <si>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</si>
  <si>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</si>
  <si>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</si>
  <si>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</si>
  <si>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</si>
  <si>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</si>
  <si>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</si>
  <si>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</si>
  <si>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</si>
  <si>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</si>
  <si>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</si>
  <si>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</si>
  <si>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</si>
  <si>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</si>
  <si>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</si>
  <si>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</si>
  <si>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</si>
  <si>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</si>
  <si>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</si>
  <si>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</si>
  <si>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</si>
  <si>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</si>
  <si>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</si>
  <si>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</si>
  <si>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</si>
  <si>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</si>
  <si>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</si>
  <si>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</si>
  <si>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</si>
  <si>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</si>
  <si>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</si>
  <si>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</si>
  <si>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</si>
  <si>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НАЛОГИ НА СОВОКУПНЫЙ ДОХОД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</si>
  <si>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</si>
  <si>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</si>
  <si>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</si>
  <si>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</si>
  <si>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(пени по соответствующему платежу)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</si>
  <si>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</si>
  <si>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</si>
  <si>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</si>
  <si>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</si>
  <si>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</si>
  <si>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</si>
  <si>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</si>
  <si>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</si>
  <si>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</si>
  <si>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</si>
  <si>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</si>
  <si>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</si>
  <si>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</si>
  <si>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</si>
  <si>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</si>
  <si>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</si>
  <si>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</si>
  <si>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</si>
  <si>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</si>
  <si>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</si>
  <si>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</si>
  <si>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</si>
  <si>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</si>
  <si>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</si>
  <si>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</si>
  <si>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</si>
  <si>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</si>
  <si>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</si>
  <si>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</si>
  <si>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</si>
  <si>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</si>
  <si>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</si>
  <si>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</si>
  <si>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</si>
  <si>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</si>
  <si>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</si>
  <si>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</si>
  <si>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</si>
  <si>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</si>
  <si>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</si>
  <si>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</si>
  <si>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</si>
  <si>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</si>
  <si>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</si>
  <si>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</si>
  <si>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</si>
  <si>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</si>
  <si>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</si>
  <si>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</si>
  <si>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</si>
  <si>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</si>
  <si>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</si>
  <si>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</si>
  <si>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</si>
  <si>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</si>
  <si>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</si>
  <si>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</si>
  <si>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</si>
  <si>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</si>
  <si>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</si>
  <si>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</si>
  <si>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</si>
  <si>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</si>
  <si>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</si>
  <si>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</si>
  <si>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</si>
  <si>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</si>
  <si>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</si>
  <si>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</si>
  <si>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</si>
  <si>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</si>
  <si>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</si>
  <si>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</si>
  <si>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</si>
  <si>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</si>
  <si>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</si>
  <si>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</si>
  <si>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</si>
  <si>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</si>
  <si>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</si>
  <si>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</si>
  <si>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</si>
  <si>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</si>
  <si>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</si>
  <si>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</si>
  <si>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</si>
  <si>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</si>
  <si>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</si>
  <si>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</si>
  <si>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</si>
  <si>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</si>
  <si>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</si>
  <si>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</si>
  <si>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</si>
  <si>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</si>
  <si>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</si>
  <si>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</si>
  <si>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</si>
  <si>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</si>
  <si>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</si>
  <si>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</si>
  <si>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</si>
  <si>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</si>
  <si>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</si>
  <si>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</si>
  <si>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</si>
  <si>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</si>
  <si>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</si>
  <si>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</si>
  <si>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</si>
  <si>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</si>
  <si>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</si>
  <si>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</si>
  <si>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</si>
  <si>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</si>
  <si>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</si>
  <si>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</si>
  <si>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</si>
  <si>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</si>
  <si>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</si>
  <si>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</si>
  <si>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</si>
  <si>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</si>
  <si>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</si>
  <si>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</si>
  <si>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</si>
  <si>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</si>
  <si>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</si>
  <si>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</si>
  <si>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</si>
  <si>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</si>
  <si>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</si>
  <si>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</si>
  <si>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</si>
  <si>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</si>
  <si>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</si>
  <si>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</si>
  <si>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</si>
  <si>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по оказанию ритуальных услуг, по иным не программным расходам органов местного самоуправления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</si>
  <si>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</si>
  <si>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</si>
  <si>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</si>
  <si>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</si>
  <si>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</si>
  <si>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</si>
  <si>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</si>
  <si>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</si>
  <si>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</si>
  <si>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</si>
  <si>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</si>
  <si>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</si>
  <si>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</si>
  <si>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</si>
  <si>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</si>
  <si>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</si>
  <si>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</si>
  <si>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</si>
  <si>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</si>
  <si>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951 0310 0210028310 000 </t>
  </si>
  <si>
    <t xml:space="preserve">951 0310 0210028310 240 </t>
  </si>
  <si>
    <t xml:space="preserve">951 0310 0210028310 244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</si>
  <si>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</si>
  <si>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</si>
  <si>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</si>
  <si>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</si>
  <si>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</si>
  <si>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</si>
  <si>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</si>
  <si>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</si>
  <si>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</si>
  <si>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</si>
  <si>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</si>
  <si>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</si>
  <si>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</si>
  <si>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</si>
  <si>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</si>
  <si>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</si>
  <si>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</si>
  <si>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</si>
  <si>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</si>
  <si>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</si>
  <si>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"Развитие транспортной системы и дорожного хозяйства Елизаветовского сельского поселения"</t>
  </si>
  <si>
    <t xml:space="preserve">951 0409 0400000000 000 </t>
  </si>
  <si>
    <t>Расходы на ремонт и содержание автодорог общего пользования местного значения в рамках подпрограммы "Развитие транспортной инфраструктуры Елизаветовского сельского поселения" муниципальной программы "Развитие транспортной системы и дорожного хозяйства Елизаветовского сельского поселения"</t>
  </si>
  <si>
    <t xml:space="preserve">951 0409 0410028380 000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</si>
  <si>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</si>
  <si>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</si>
  <si>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</si>
  <si>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</si>
  <si>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</si>
  <si>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951 0412 9990028990 000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</si>
  <si>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</si>
  <si>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</si>
  <si>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</si>
  <si>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</si>
  <si>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</si>
  <si>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</si>
  <si>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</si>
  <si>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</si>
  <si>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</si>
  <si>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</si>
  <si>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</si>
  <si>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</si>
  <si>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</si>
  <si>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</si>
  <si>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</si>
  <si>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</si>
  <si>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</si>
  <si>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</si>
  <si>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</si>
  <si>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</si>
  <si>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</si>
  <si>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</si>
  <si>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</si>
  <si>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</si>
  <si>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</si>
  <si>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</si>
  <si>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</si>
  <si>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</si>
  <si>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</si>
  <si>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</si>
  <si>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</si>
  <si>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</si>
  <si>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</si>
  <si>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</si>
  <si>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</si>
  <si>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</si>
  <si>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</si>
  <si>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</si>
  <si>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</si>
  <si>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</si>
  <si>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</si>
  <si>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</si>
  <si>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Расходы по отлову бродячих животных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</si>
  <si>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</si>
  <si>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</si>
  <si>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</si>
  <si>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</si>
  <si>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</si>
  <si>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</si>
  <si>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</si>
  <si>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</si>
  <si>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</si>
  <si>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</si>
  <si>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</si>
  <si>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</si>
  <si>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</si>
  <si>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</si>
  <si>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</si>
  <si>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</si>
  <si>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</si>
  <si>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</si>
  <si>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</si>
  <si>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</si>
  <si>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</si>
  <si>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</si>
  <si>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</si>
  <si>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</si>
  <si>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</si>
  <si>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</si>
  <si>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</si>
  <si>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</si>
  <si>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</si>
  <si>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</si>
  <si>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</si>
  <si>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</si>
  <si>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</si>
  <si>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</si>
  <si>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</si>
  <si>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</si>
  <si>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</si>
  <si>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</si>
  <si>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</si>
  <si>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</si>
  <si>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</si>
  <si>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</si>
  <si>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</si>
  <si>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</si>
  <si>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</si>
  <si>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</si>
  <si>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</si>
  <si>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</si>
  <si>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</si>
  <si>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</si>
  <si>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</si>
  <si>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</si>
  <si>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</si>
  <si>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</si>
  <si>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</si>
  <si>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</si>
  <si>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</si>
  <si>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</si>
  <si>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</si>
  <si>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</si>
  <si>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</si>
  <si>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</si>
  <si>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</si>
  <si>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</si>
  <si>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</si>
  <si>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</si>
  <si>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</si>
  <si>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</si>
  <si>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</si>
  <si>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</si>
  <si>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</si>
  <si>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</si>
  <si>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</si>
  <si>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</si>
  <si>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</si>
  <si>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</si>
  <si>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на 01 января 2023 года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</si>
  <si>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</si>
  <si>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</si>
  <si>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</si>
  <si>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182 10100000000000000</t>
  </si>
  <si>
    <t>182 10102000010000110</t>
  </si>
  <si>
    <t>182 10102010010000110</t>
  </si>
  <si>
    <t>182 10102010011000110</t>
  </si>
  <si>
    <t>182 10102010012100110</t>
  </si>
  <si>
    <t>182 10102010013000110</t>
  </si>
  <si>
    <t>182 10102020010000110</t>
  </si>
  <si>
    <t>182 10102020011000110</t>
  </si>
  <si>
    <t>182 10102020012100110</t>
  </si>
  <si>
    <t>182 10102030010000110</t>
  </si>
  <si>
    <t>182 10102030011000110</t>
  </si>
  <si>
    <t>182 10102030012100110</t>
  </si>
  <si>
    <t>182 10102030013000110</t>
  </si>
  <si>
    <t>182 10102080010000110</t>
  </si>
  <si>
    <t>182 10102080011000110</t>
  </si>
  <si>
    <t>182 10500000000000000</t>
  </si>
  <si>
    <t>182 10503000010000110</t>
  </si>
  <si>
    <t>182 10503010010000110</t>
  </si>
  <si>
    <t>182 10503010011000110</t>
  </si>
  <si>
    <t>182 10503010012100110</t>
  </si>
  <si>
    <t>182 10503020010000110</t>
  </si>
  <si>
    <t>182 10503020012100110</t>
  </si>
  <si>
    <t>182 10600000000000000</t>
  </si>
  <si>
    <t>182 10601000000000110</t>
  </si>
  <si>
    <t>182 10601030100000110</t>
  </si>
  <si>
    <t>182 10601030101000110</t>
  </si>
  <si>
    <t>182 10601030102100110</t>
  </si>
  <si>
    <t>182 10606000000000110</t>
  </si>
  <si>
    <t>182 10606030000000110</t>
  </si>
  <si>
    <t>182 10606033100000110</t>
  </si>
  <si>
    <t>182 10606040000000110</t>
  </si>
  <si>
    <t>182 10606043100000110</t>
  </si>
  <si>
    <t>182 10606043101000110</t>
  </si>
  <si>
    <t>182 10606043102100110</t>
  </si>
  <si>
    <t>951 10800000000000000</t>
  </si>
  <si>
    <t>951 10804000010000110</t>
  </si>
  <si>
    <t>951 10804020010000110</t>
  </si>
  <si>
    <t>951 10804020011000110</t>
  </si>
  <si>
    <t>951 11100000000000000</t>
  </si>
  <si>
    <t>951 11105000000000120</t>
  </si>
  <si>
    <t>951 11105030000000120</t>
  </si>
  <si>
    <t>951 11105035100000120</t>
  </si>
  <si>
    <t>951 11300000000000000</t>
  </si>
  <si>
    <t>951 11302000000000130</t>
  </si>
  <si>
    <t>951 11302990000000130</t>
  </si>
  <si>
    <t>951 11302995100000130</t>
  </si>
  <si>
    <t>951 20000000000000000</t>
  </si>
  <si>
    <t>951 20200000000000000</t>
  </si>
  <si>
    <t>951 20210000000000150</t>
  </si>
  <si>
    <t>951 20215001000000150</t>
  </si>
  <si>
    <t>951 20215001100000150</t>
  </si>
  <si>
    <t>951 20215002000000150</t>
  </si>
  <si>
    <t>951 20215002100000150</t>
  </si>
  <si>
    <t>951 20230000000000150</t>
  </si>
  <si>
    <t>951 20230024000000150</t>
  </si>
  <si>
    <t>951 20230024100000150</t>
  </si>
  <si>
    <t>951 20235118000000150</t>
  </si>
  <si>
    <t>951 20235118100000150</t>
  </si>
  <si>
    <t>951 20240000000000150</t>
  </si>
  <si>
    <t>951 20240014000000150</t>
  </si>
  <si>
    <t>951 20240014100000150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</si>
  <si>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</si>
  <si>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</si>
  <si>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Подпрограмма "Пожарная безопасность"</t>
  </si>
  <si>
    <t xml:space="preserve">951 0104 0210000000 000 </t>
  </si>
  <si>
    <t>Подпрограмма "Энергоэффективность в Елизаветовском сельском поселении"</t>
  </si>
  <si>
    <t xml:space="preserve">951 0104 0610000000 000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</si>
  <si>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</si>
  <si>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</si>
  <si>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Непрограммные расходы</t>
  </si>
  <si>
    <t xml:space="preserve">951 0106 9990000000 000 </t>
  </si>
  <si>
    <t xml:space="preserve">951 0111 9910000000 000 </t>
  </si>
  <si>
    <t xml:space="preserve">951 0113 1310000000 000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</si>
  <si>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</si>
  <si>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</si>
  <si>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 xml:space="preserve">951 0113 9990000000 000 </t>
  </si>
  <si>
    <t xml:space="preserve">951 0203 9990000000 000 </t>
  </si>
  <si>
    <t xml:space="preserve">951 0310 0210000000 000 </t>
  </si>
  <si>
    <t>Подпрограмма "Обеспечение безопасности на воде"</t>
  </si>
  <si>
    <t xml:space="preserve">951 0310 0230000000 000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</si>
  <si>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</si>
  <si>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</si>
  <si>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Подпрограмма "Развитие транспортной инфраструктуры Елизаветовского сельского поселения"</t>
  </si>
  <si>
    <t xml:space="preserve">951 0409 0410000000 000 </t>
  </si>
  <si>
    <t xml:space="preserve">951 0412 9990000000 000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</si>
  <si>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</si>
  <si>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</si>
  <si>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</si>
  <si>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</si>
  <si>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Подпрограмма "Озеленение территории Елизаветовского сельского поселения"</t>
  </si>
  <si>
    <t xml:space="preserve">951 0503 0810000000 000 </t>
  </si>
  <si>
    <t>Подпрограмма "Прочее благоустройство Елизаветовского сельского поселения"</t>
  </si>
  <si>
    <t xml:space="preserve">951 0503 0910000000 000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</si>
  <si>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</si>
  <si>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</si>
  <si>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Подпрограмма "Развитие культуры Елизаветовского сельского поселения"</t>
  </si>
  <si>
    <t xml:space="preserve">951 0801 1010000000 000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</si>
  <si>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</si>
  <si>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</si>
  <si>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951 01050000000000500</t>
  </si>
  <si>
    <t>951 01050201100000510</t>
  </si>
  <si>
    <t>951 01050000000000600</t>
  </si>
  <si>
    <t>951 01050201100000610</t>
  </si>
  <si>
    <t>"10"  января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</si>
</sst>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222222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49" fontId="2" fillId="2" borderId="32" xfId="0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wrapText="1"/>
    </xf>
    <xf numFmtId="49" fontId="2" fillId="2" borderId="24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0" borderId="37" xfId="0" applyNumberFormat="1" applyFont="1" applyBorder="1" applyAlignment="1" applyProtection="1">
      <alignment horizontal="center" wrapText="1"/>
    </xf>
    <xf numFmtId="49" fontId="6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6" fillId="0" borderId="32" xfId="0" applyNumberFormat="1" applyFont="1" applyBorder="1" applyAlignment="1">
      <alignment horizontal="center"/>
    </xf>
    <xf numFmtId="4" fontId="6" fillId="0" borderId="15" xfId="0" applyNumberFormat="1" applyFont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37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9" fontId="7" fillId="0" borderId="21" xfId="0" applyNumberFormat="1" applyFont="1" applyBorder="1" applyAlignment="1" applyProtection="1">
      <alignment horizontal="left" wrapText="1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" fontId="2" fillId="0" borderId="32" xfId="0" applyNumberFormat="1" applyFont="1" applyBorder="1" applyAlignment="1" applyProtection="1">
      <alignment horizontal="right"/>
    </xf>
    <xf numFmtId="0" fontId="8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opLeftCell="A25" zoomScale="110" zoomScaleNormal="110" workbookViewId="0">
      <selection activeCell="A30" sqref="A30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15.5546875" customWidth="1"/>
    <col min="5" max="6" width="18.6640625" customWidth="1"/>
    <col min="7" max="7" width="16.77734375" customWidth="1"/>
  </cols>
  <sheetData>
    <row r="1" spans="1:6" ht="13.8" x14ac:dyDescent="0.25">
      <c r="A1" s="129"/>
      <c r="B1" s="129"/>
      <c r="C1" s="129"/>
      <c r="D1" s="129"/>
      <c r="E1" s="2"/>
      <c r="F1" s="2"/>
    </row>
    <row r="2" spans="1:6" ht="16.95" customHeight="1" x14ac:dyDescent="0.25">
      <c r="A2" s="129" t="s">
        <v>0</v>
      </c>
      <c r="B2" s="129"/>
      <c r="C2" s="129"/>
      <c r="D2" s="129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30" t="s">
        <v>368</v>
      </c>
      <c r="B4" s="130"/>
      <c r="C4" s="130"/>
      <c r="D4" s="130"/>
      <c r="E4" s="3" t="s">
        <v>4</v>
      </c>
      <c r="F4" s="9">
        <v>44927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17</v>
      </c>
    </row>
    <row r="6" spans="1:6" ht="13.2" x14ac:dyDescent="0.25">
      <c r="A6" s="12" t="s">
        <v>7</v>
      </c>
      <c r="B6" s="131" t="s">
        <v>14</v>
      </c>
      <c r="C6" s="132"/>
      <c r="D6" s="132"/>
      <c r="E6" s="3" t="s">
        <v>8</v>
      </c>
      <c r="F6" s="11" t="s">
        <v>18</v>
      </c>
    </row>
    <row r="7" spans="1:6" ht="13.2" x14ac:dyDescent="0.25">
      <c r="A7" s="12" t="s">
        <v>9</v>
      </c>
      <c r="B7" s="133" t="s">
        <v>15</v>
      </c>
      <c r="C7" s="133"/>
      <c r="D7" s="133"/>
      <c r="E7" s="3" t="s">
        <v>10</v>
      </c>
      <c r="F7" s="13" t="s">
        <v>19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29" t="s">
        <v>20</v>
      </c>
      <c r="B10" s="129"/>
      <c r="C10" s="129"/>
      <c r="D10" s="129"/>
      <c r="E10" s="1"/>
      <c r="F10" s="18"/>
    </row>
    <row r="11" spans="1:6" ht="4.2" customHeight="1" x14ac:dyDescent="0.25">
      <c r="A11" s="123" t="s">
        <v>21</v>
      </c>
      <c r="B11" s="117" t="s">
        <v>22</v>
      </c>
      <c r="C11" s="117" t="s">
        <v>23</v>
      </c>
      <c r="D11" s="120" t="s">
        <v>24</v>
      </c>
      <c r="E11" s="120" t="s">
        <v>25</v>
      </c>
      <c r="F11" s="126" t="s">
        <v>26</v>
      </c>
    </row>
    <row r="12" spans="1:6" ht="3.6" customHeight="1" x14ac:dyDescent="0.25">
      <c r="A12" s="124"/>
      <c r="B12" s="118"/>
      <c r="C12" s="118"/>
      <c r="D12" s="121"/>
      <c r="E12" s="121"/>
      <c r="F12" s="127"/>
    </row>
    <row r="13" spans="1:6" ht="3" customHeight="1" x14ac:dyDescent="0.25">
      <c r="A13" s="124"/>
      <c r="B13" s="118"/>
      <c r="C13" s="118"/>
      <c r="D13" s="121"/>
      <c r="E13" s="121"/>
      <c r="F13" s="127"/>
    </row>
    <row r="14" spans="1:6" ht="3" customHeight="1" x14ac:dyDescent="0.25">
      <c r="A14" s="124"/>
      <c r="B14" s="118"/>
      <c r="C14" s="118"/>
      <c r="D14" s="121"/>
      <c r="E14" s="121"/>
      <c r="F14" s="127"/>
    </row>
    <row r="15" spans="1:6" ht="3" customHeight="1" x14ac:dyDescent="0.25">
      <c r="A15" s="124"/>
      <c r="B15" s="118"/>
      <c r="C15" s="118"/>
      <c r="D15" s="121"/>
      <c r="E15" s="121"/>
      <c r="F15" s="127"/>
    </row>
    <row r="16" spans="1:6" ht="3" customHeight="1" x14ac:dyDescent="0.25">
      <c r="A16" s="124"/>
      <c r="B16" s="118"/>
      <c r="C16" s="118"/>
      <c r="D16" s="121"/>
      <c r="E16" s="121"/>
      <c r="F16" s="127"/>
    </row>
    <row r="17" spans="1:7" ht="23.4" customHeight="1" x14ac:dyDescent="0.25">
      <c r="A17" s="125"/>
      <c r="B17" s="119"/>
      <c r="C17" s="119"/>
      <c r="D17" s="122"/>
      <c r="E17" s="122"/>
      <c r="F17" s="128"/>
    </row>
    <row r="18" spans="1:7" ht="12.6" customHeight="1" x14ac:dyDescent="0.25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7" ht="13.2" x14ac:dyDescent="0.25">
      <c r="A19" s="25" t="s">
        <v>30</v>
      </c>
      <c r="B19" s="26" t="s">
        <v>31</v>
      </c>
      <c r="C19" s="27" t="s">
        <v>32</v>
      </c>
      <c r="D19" s="28">
        <v>13673400</v>
      </c>
      <c r="E19" s="29">
        <f>E21+E70</f>
        <v>17040258.689999998</v>
      </c>
      <c r="F19" s="28" t="str">
        <f>IF(OR(D19="-",IF(E19="-",0,E19)&gt;=IF(D19="-",0,D19)),"-",IF(D19="-",0,D19)-IF(E19="-",0,E19))</f>
        <v>-</v>
      </c>
      <c r="G19" s="96"/>
    </row>
    <row r="20" spans="1:7" ht="13.2" x14ac:dyDescent="0.25">
      <c r="A20" s="30" t="s">
        <v>33</v>
      </c>
      <c r="B20" s="31"/>
      <c r="C20" s="32"/>
      <c r="D20" s="33"/>
      <c r="E20" s="33"/>
      <c r="F20" s="34"/>
      <c r="G20" s="96"/>
    </row>
    <row r="21" spans="1:7" ht="13.2" x14ac:dyDescent="0.25">
      <c r="A21" s="35" t="s">
        <v>34</v>
      </c>
      <c r="B21" s="36" t="s">
        <v>31</v>
      </c>
      <c r="C21" s="37" t="s">
        <v>35</v>
      </c>
      <c r="D21" s="38">
        <v>4844900</v>
      </c>
      <c r="E21" s="38">
        <f>E22+E37+E44+E58+E62+E66</f>
        <v>8211758.6899999995</v>
      </c>
      <c r="F21" s="39" t="str">
        <f t="shared" ref="F21:F54" si="0">IF(OR(D21="-",IF(E21="-",0,E21)&gt;=IF(D21="-",0,D21)),"-",IF(D21="-",0,D21)-IF(E21="-",0,E21))</f>
        <v>-</v>
      </c>
    </row>
    <row r="22" spans="1:7" ht="13.2" x14ac:dyDescent="0.25">
      <c r="A22" s="35" t="s">
        <v>36</v>
      </c>
      <c r="B22" s="36" t="s">
        <v>31</v>
      </c>
      <c r="C22" s="37" t="s">
        <v>372</v>
      </c>
      <c r="D22" s="38">
        <v>994800</v>
      </c>
      <c r="E22" s="38">
        <f>E23</f>
        <v>2142538.4899999998</v>
      </c>
      <c r="F22" s="39" t="str">
        <f t="shared" si="0"/>
        <v>-</v>
      </c>
    </row>
    <row r="23" spans="1:7" ht="13.2" x14ac:dyDescent="0.25">
      <c r="A23" s="35" t="s">
        <v>37</v>
      </c>
      <c r="B23" s="36" t="s">
        <v>31</v>
      </c>
      <c r="C23" s="37" t="s">
        <v>373</v>
      </c>
      <c r="D23" s="38">
        <v>994800</v>
      </c>
      <c r="E23" s="38">
        <f>2139966.17+2572.32</f>
        <v>2142538.4899999998</v>
      </c>
      <c r="F23" s="39" t="str">
        <f t="shared" si="0"/>
        <v>-</v>
      </c>
    </row>
    <row r="24" spans="1:7" ht="54.6" customHeight="1" x14ac:dyDescent="0.25">
      <c r="A24" s="40" t="s">
        <v>38</v>
      </c>
      <c r="B24" s="36" t="s">
        <v>31</v>
      </c>
      <c r="C24" s="37" t="s">
        <v>374</v>
      </c>
      <c r="D24" s="38">
        <v>994800</v>
      </c>
      <c r="E24" s="38">
        <f>1260574.53+2572.32</f>
        <v>1263146.8500000001</v>
      </c>
      <c r="F24" s="39" t="str">
        <f t="shared" si="0"/>
        <v>-</v>
      </c>
    </row>
    <row r="25" spans="1:7" ht="75" customHeight="1" x14ac:dyDescent="0.25">
      <c r="A25" s="40" t="s">
        <v>39</v>
      </c>
      <c r="B25" s="36" t="s">
        <v>31</v>
      </c>
      <c r="C25" s="37" t="s">
        <v>375</v>
      </c>
      <c r="D25" s="38" t="s">
        <v>40</v>
      </c>
      <c r="E25" s="38">
        <f>1259383.61+2572.32</f>
        <v>1261955.9300000002</v>
      </c>
      <c r="F25" s="39" t="str">
        <f t="shared" si="0"/>
        <v>-</v>
      </c>
    </row>
    <row r="26" spans="1:7" ht="66" customHeight="1" x14ac:dyDescent="0.25">
      <c r="A26" s="40" t="s">
        <v>41</v>
      </c>
      <c r="B26" s="36" t="s">
        <v>31</v>
      </c>
      <c r="C26" s="37" t="s">
        <v>376</v>
      </c>
      <c r="D26" s="38" t="s">
        <v>40</v>
      </c>
      <c r="E26" s="38">
        <v>1057.72</v>
      </c>
      <c r="F26" s="39" t="str">
        <f t="shared" si="0"/>
        <v>-</v>
      </c>
    </row>
    <row r="27" spans="1:7" ht="77.400000000000006" customHeight="1" x14ac:dyDescent="0.25">
      <c r="A27" s="40" t="s">
        <v>42</v>
      </c>
      <c r="B27" s="36" t="s">
        <v>31</v>
      </c>
      <c r="C27" s="37" t="s">
        <v>377</v>
      </c>
      <c r="D27" s="38" t="s">
        <v>40</v>
      </c>
      <c r="E27" s="38">
        <v>133.19999999999999</v>
      </c>
      <c r="F27" s="39" t="str">
        <f t="shared" si="0"/>
        <v>-</v>
      </c>
    </row>
    <row r="28" spans="1:7" ht="79.2" customHeight="1" x14ac:dyDescent="0.25">
      <c r="A28" s="40" t="s">
        <v>43</v>
      </c>
      <c r="B28" s="36" t="s">
        <v>31</v>
      </c>
      <c r="C28" s="37" t="s">
        <v>378</v>
      </c>
      <c r="D28" s="38" t="s">
        <v>40</v>
      </c>
      <c r="E28" s="38">
        <v>618289.51</v>
      </c>
      <c r="F28" s="39" t="str">
        <f t="shared" si="0"/>
        <v>-</v>
      </c>
    </row>
    <row r="29" spans="1:7" ht="103.2" customHeight="1" x14ac:dyDescent="0.25">
      <c r="A29" s="40" t="s">
        <v>44</v>
      </c>
      <c r="B29" s="36" t="s">
        <v>31</v>
      </c>
      <c r="C29" s="37" t="s">
        <v>379</v>
      </c>
      <c r="D29" s="38" t="s">
        <v>40</v>
      </c>
      <c r="E29" s="38">
        <v>618281.92000000004</v>
      </c>
      <c r="F29" s="39" t="str">
        <f t="shared" si="0"/>
        <v>-</v>
      </c>
    </row>
    <row r="30" spans="1:7" ht="89.4" customHeight="1" x14ac:dyDescent="0.25">
      <c r="A30" s="40" t="s">
        <v>45</v>
      </c>
      <c r="B30" s="36" t="s">
        <v>31</v>
      </c>
      <c r="C30" s="37" t="s">
        <v>380</v>
      </c>
      <c r="D30" s="38" t="s">
        <v>40</v>
      </c>
      <c r="E30" s="38">
        <v>7.59</v>
      </c>
      <c r="F30" s="39" t="str">
        <f t="shared" si="0"/>
        <v>-</v>
      </c>
    </row>
    <row r="31" spans="1:7" ht="35.4" customHeight="1" x14ac:dyDescent="0.25">
      <c r="A31" s="35" t="s">
        <v>46</v>
      </c>
      <c r="B31" s="36" t="s">
        <v>31</v>
      </c>
      <c r="C31" s="37" t="s">
        <v>381</v>
      </c>
      <c r="D31" s="38" t="s">
        <v>40</v>
      </c>
      <c r="E31" s="38">
        <v>9584.7099999999991</v>
      </c>
      <c r="F31" s="39" t="str">
        <f t="shared" si="0"/>
        <v>-</v>
      </c>
    </row>
    <row r="32" spans="1:7" ht="51.6" x14ac:dyDescent="0.25">
      <c r="A32" s="35" t="s">
        <v>47</v>
      </c>
      <c r="B32" s="36" t="s">
        <v>31</v>
      </c>
      <c r="C32" s="37" t="s">
        <v>382</v>
      </c>
      <c r="D32" s="38" t="s">
        <v>40</v>
      </c>
      <c r="E32" s="38">
        <v>8503.4599999999991</v>
      </c>
      <c r="F32" s="39" t="str">
        <f t="shared" si="0"/>
        <v>-</v>
      </c>
    </row>
    <row r="33" spans="1:6" ht="41.4" x14ac:dyDescent="0.25">
      <c r="A33" s="35" t="s">
        <v>48</v>
      </c>
      <c r="B33" s="36" t="s">
        <v>31</v>
      </c>
      <c r="C33" s="37" t="s">
        <v>383</v>
      </c>
      <c r="D33" s="38" t="s">
        <v>40</v>
      </c>
      <c r="E33" s="38">
        <v>649.51</v>
      </c>
      <c r="F33" s="39" t="str">
        <f t="shared" si="0"/>
        <v>-</v>
      </c>
    </row>
    <row r="34" spans="1:6" ht="51.6" x14ac:dyDescent="0.25">
      <c r="A34" s="35" t="s">
        <v>49</v>
      </c>
      <c r="B34" s="36" t="s">
        <v>31</v>
      </c>
      <c r="C34" s="37" t="s">
        <v>384</v>
      </c>
      <c r="D34" s="38" t="s">
        <v>40</v>
      </c>
      <c r="E34" s="38">
        <v>431.74</v>
      </c>
      <c r="F34" s="39" t="str">
        <f t="shared" si="0"/>
        <v>-</v>
      </c>
    </row>
    <row r="35" spans="1:6" ht="77.400000000000006" customHeight="1" x14ac:dyDescent="0.25">
      <c r="A35" s="40" t="s">
        <v>50</v>
      </c>
      <c r="B35" s="36" t="s">
        <v>31</v>
      </c>
      <c r="C35" s="37" t="s">
        <v>385</v>
      </c>
      <c r="D35" s="38" t="s">
        <v>40</v>
      </c>
      <c r="E35" s="38">
        <v>251517.42</v>
      </c>
      <c r="F35" s="39" t="str">
        <f t="shared" si="0"/>
        <v>-</v>
      </c>
    </row>
    <row r="36" spans="1:6" ht="99" customHeight="1" x14ac:dyDescent="0.25">
      <c r="A36" s="40" t="s">
        <v>51</v>
      </c>
      <c r="B36" s="36" t="s">
        <v>31</v>
      </c>
      <c r="C36" s="37" t="s">
        <v>386</v>
      </c>
      <c r="D36" s="38" t="s">
        <v>40</v>
      </c>
      <c r="E36" s="38">
        <v>251517.42</v>
      </c>
      <c r="F36" s="39" t="str">
        <f t="shared" si="0"/>
        <v>-</v>
      </c>
    </row>
    <row r="37" spans="1:6" ht="13.2" x14ac:dyDescent="0.25">
      <c r="A37" s="35" t="s">
        <v>52</v>
      </c>
      <c r="B37" s="36" t="s">
        <v>31</v>
      </c>
      <c r="C37" s="37" t="s">
        <v>387</v>
      </c>
      <c r="D37" s="38">
        <v>1290600</v>
      </c>
      <c r="E37" s="38">
        <f>E38</f>
        <v>3135084.45</v>
      </c>
      <c r="F37" s="39" t="str">
        <f t="shared" si="0"/>
        <v>-</v>
      </c>
    </row>
    <row r="38" spans="1:6" ht="13.2" x14ac:dyDescent="0.25">
      <c r="A38" s="35" t="s">
        <v>53</v>
      </c>
      <c r="B38" s="36" t="s">
        <v>31</v>
      </c>
      <c r="C38" s="37" t="s">
        <v>388</v>
      </c>
      <c r="D38" s="38">
        <v>1290600</v>
      </c>
      <c r="E38" s="38">
        <f>E39+E42</f>
        <v>3135084.45</v>
      </c>
      <c r="F38" s="39" t="str">
        <f t="shared" si="0"/>
        <v>-</v>
      </c>
    </row>
    <row r="39" spans="1:6" ht="13.2" x14ac:dyDescent="0.25">
      <c r="A39" s="35" t="s">
        <v>53</v>
      </c>
      <c r="B39" s="36" t="s">
        <v>31</v>
      </c>
      <c r="C39" s="37" t="s">
        <v>389</v>
      </c>
      <c r="D39" s="38">
        <v>1290600</v>
      </c>
      <c r="E39" s="38">
        <f>3131080.29+4000</f>
        <v>3135080.29</v>
      </c>
      <c r="F39" s="39" t="str">
        <f t="shared" si="0"/>
        <v>-</v>
      </c>
    </row>
    <row r="40" spans="1:6" ht="31.2" x14ac:dyDescent="0.25">
      <c r="A40" s="35" t="s">
        <v>54</v>
      </c>
      <c r="B40" s="36" t="s">
        <v>31</v>
      </c>
      <c r="C40" s="37" t="s">
        <v>390</v>
      </c>
      <c r="D40" s="38" t="s">
        <v>40</v>
      </c>
      <c r="E40" s="38">
        <f>2966103.53+4000</f>
        <v>2970103.53</v>
      </c>
      <c r="F40" s="39" t="str">
        <f t="shared" si="0"/>
        <v>-</v>
      </c>
    </row>
    <row r="41" spans="1:6" ht="21" x14ac:dyDescent="0.25">
      <c r="A41" s="35" t="s">
        <v>55</v>
      </c>
      <c r="B41" s="36" t="s">
        <v>31</v>
      </c>
      <c r="C41" s="37" t="s">
        <v>391</v>
      </c>
      <c r="D41" s="38" t="s">
        <v>40</v>
      </c>
      <c r="E41" s="38">
        <v>164976.76</v>
      </c>
      <c r="F41" s="39" t="str">
        <f t="shared" si="0"/>
        <v>-</v>
      </c>
    </row>
    <row r="42" spans="1:6" ht="21" x14ac:dyDescent="0.25">
      <c r="A42" s="35" t="s">
        <v>56</v>
      </c>
      <c r="B42" s="36" t="s">
        <v>31</v>
      </c>
      <c r="C42" s="37" t="s">
        <v>392</v>
      </c>
      <c r="D42" s="38" t="s">
        <v>40</v>
      </c>
      <c r="E42" s="38">
        <v>4.16</v>
      </c>
      <c r="F42" s="39" t="str">
        <f t="shared" si="0"/>
        <v>-</v>
      </c>
    </row>
    <row r="43" spans="1:6" ht="31.2" x14ac:dyDescent="0.25">
      <c r="A43" s="35" t="s">
        <v>57</v>
      </c>
      <c r="B43" s="36" t="s">
        <v>31</v>
      </c>
      <c r="C43" s="37" t="s">
        <v>393</v>
      </c>
      <c r="D43" s="38" t="s">
        <v>40</v>
      </c>
      <c r="E43" s="38">
        <v>4.16</v>
      </c>
      <c r="F43" s="39" t="str">
        <f t="shared" si="0"/>
        <v>-</v>
      </c>
    </row>
    <row r="44" spans="1:6" ht="13.2" x14ac:dyDescent="0.25">
      <c r="A44" s="35" t="s">
        <v>58</v>
      </c>
      <c r="B44" s="36" t="s">
        <v>31</v>
      </c>
      <c r="C44" s="37" t="s">
        <v>394</v>
      </c>
      <c r="D44" s="38">
        <v>2440500</v>
      </c>
      <c r="E44" s="38">
        <f>E45+E49</f>
        <v>2707067.3199999994</v>
      </c>
      <c r="F44" s="39" t="str">
        <f t="shared" si="0"/>
        <v>-</v>
      </c>
    </row>
    <row r="45" spans="1:6" ht="13.2" x14ac:dyDescent="0.25">
      <c r="A45" s="35" t="s">
        <v>59</v>
      </c>
      <c r="B45" s="36" t="s">
        <v>31</v>
      </c>
      <c r="C45" s="37" t="s">
        <v>395</v>
      </c>
      <c r="D45" s="38">
        <v>138300</v>
      </c>
      <c r="E45" s="38">
        <f>E46</f>
        <v>112033.86</v>
      </c>
      <c r="F45" s="39">
        <f>IF(OR(D45="-",IF(E45="-",0,E45)&gt;=IF(D45="-",0,D45)),"-",IF(D45="-",0,D45)-IF(E45="-",0,E45))</f>
        <v>26266.14</v>
      </c>
    </row>
    <row r="46" spans="1:6" ht="34.799999999999997" customHeight="1" x14ac:dyDescent="0.25">
      <c r="A46" s="35" t="s">
        <v>60</v>
      </c>
      <c r="B46" s="36" t="s">
        <v>31</v>
      </c>
      <c r="C46" s="37" t="s">
        <v>396</v>
      </c>
      <c r="D46" s="38">
        <v>138300</v>
      </c>
      <c r="E46" s="38">
        <f>111371.4+659+3.46</f>
        <v>112033.86</v>
      </c>
      <c r="F46" s="39">
        <f t="shared" si="0"/>
        <v>26266.14</v>
      </c>
    </row>
    <row r="47" spans="1:6" ht="56.4" customHeight="1" x14ac:dyDescent="0.25">
      <c r="A47" s="35" t="s">
        <v>61</v>
      </c>
      <c r="B47" s="36" t="s">
        <v>31</v>
      </c>
      <c r="C47" s="37" t="s">
        <v>397</v>
      </c>
      <c r="D47" s="38" t="s">
        <v>40</v>
      </c>
      <c r="E47" s="38">
        <f>110158.66+659</f>
        <v>110817.66</v>
      </c>
      <c r="F47" s="39" t="str">
        <f t="shared" si="0"/>
        <v>-</v>
      </c>
    </row>
    <row r="48" spans="1:6" ht="45.6" customHeight="1" x14ac:dyDescent="0.25">
      <c r="A48" s="35" t="s">
        <v>62</v>
      </c>
      <c r="B48" s="36" t="s">
        <v>31</v>
      </c>
      <c r="C48" s="37" t="s">
        <v>398</v>
      </c>
      <c r="D48" s="38" t="s">
        <v>40</v>
      </c>
      <c r="E48" s="38">
        <f>1212.74+3.46</f>
        <v>1216.2</v>
      </c>
      <c r="F48" s="39" t="str">
        <f t="shared" si="0"/>
        <v>-</v>
      </c>
    </row>
    <row r="49" spans="1:6" ht="16.8" customHeight="1" x14ac:dyDescent="0.25">
      <c r="A49" s="35" t="s">
        <v>63</v>
      </c>
      <c r="B49" s="36" t="s">
        <v>31</v>
      </c>
      <c r="C49" s="37" t="s">
        <v>399</v>
      </c>
      <c r="D49" s="38">
        <v>2302200</v>
      </c>
      <c r="E49" s="38">
        <f>E50+E54</f>
        <v>2595033.4599999995</v>
      </c>
      <c r="F49" s="39" t="str">
        <f t="shared" si="0"/>
        <v>-</v>
      </c>
    </row>
    <row r="50" spans="1:6" ht="16.2" customHeight="1" x14ac:dyDescent="0.25">
      <c r="A50" s="35" t="s">
        <v>64</v>
      </c>
      <c r="B50" s="36" t="s">
        <v>31</v>
      </c>
      <c r="C50" s="37" t="s">
        <v>400</v>
      </c>
      <c r="D50" s="38">
        <v>558800</v>
      </c>
      <c r="E50" s="38">
        <v>402503.57</v>
      </c>
      <c r="F50" s="39">
        <f t="shared" si="0"/>
        <v>156296.43</v>
      </c>
    </row>
    <row r="51" spans="1:6" ht="24" customHeight="1" x14ac:dyDescent="0.25">
      <c r="A51" s="35" t="s">
        <v>65</v>
      </c>
      <c r="B51" s="36" t="s">
        <v>31</v>
      </c>
      <c r="C51" s="37" t="s">
        <v>401</v>
      </c>
      <c r="D51" s="38">
        <v>558800</v>
      </c>
      <c r="E51" s="38">
        <f>E52+E53</f>
        <v>402503.57</v>
      </c>
      <c r="F51" s="39">
        <f t="shared" si="0"/>
        <v>156296.43</v>
      </c>
    </row>
    <row r="52" spans="1:6" ht="26.4" customHeight="1" x14ac:dyDescent="0.25">
      <c r="A52" s="35" t="s">
        <v>65</v>
      </c>
      <c r="B52" s="36" t="s">
        <v>31</v>
      </c>
      <c r="C52" s="37" t="s">
        <v>369</v>
      </c>
      <c r="D52" s="38" t="s">
        <v>40</v>
      </c>
      <c r="E52" s="38">
        <v>383024</v>
      </c>
      <c r="F52" s="39"/>
    </row>
    <row r="53" spans="1:6" ht="36.6" customHeight="1" x14ac:dyDescent="0.25">
      <c r="A53" s="35" t="s">
        <v>370</v>
      </c>
      <c r="B53" s="36" t="s">
        <v>31</v>
      </c>
      <c r="C53" s="37" t="s">
        <v>371</v>
      </c>
      <c r="D53" s="38" t="s">
        <v>40</v>
      </c>
      <c r="E53" s="38">
        <v>19479.57</v>
      </c>
      <c r="F53" s="39"/>
    </row>
    <row r="54" spans="1:6" ht="13.2" x14ac:dyDescent="0.25">
      <c r="A54" s="35" t="s">
        <v>66</v>
      </c>
      <c r="B54" s="36" t="s">
        <v>31</v>
      </c>
      <c r="C54" s="37" t="s">
        <v>402</v>
      </c>
      <c r="D54" s="38">
        <v>1743400</v>
      </c>
      <c r="E54" s="38">
        <f>E55</f>
        <v>2192529.8899999997</v>
      </c>
      <c r="F54" s="39" t="str">
        <f t="shared" si="0"/>
        <v>-</v>
      </c>
    </row>
    <row r="55" spans="1:6" ht="25.8" customHeight="1" x14ac:dyDescent="0.25">
      <c r="A55" s="35" t="s">
        <v>67</v>
      </c>
      <c r="B55" s="36" t="s">
        <v>31</v>
      </c>
      <c r="C55" s="37" t="s">
        <v>403</v>
      </c>
      <c r="D55" s="38">
        <v>1743400</v>
      </c>
      <c r="E55" s="38">
        <f>E56+E57</f>
        <v>2192529.8899999997</v>
      </c>
      <c r="F55" s="39" t="str">
        <f t="shared" ref="F55:F84" si="1">IF(OR(D55="-",IF(E55="-",0,E55)&gt;=IF(D55="-",0,D55)),"-",IF(D55="-",0,D55)-IF(E55="-",0,E55))</f>
        <v>-</v>
      </c>
    </row>
    <row r="56" spans="1:6" ht="45.6" customHeight="1" x14ac:dyDescent="0.25">
      <c r="A56" s="98" t="s">
        <v>433</v>
      </c>
      <c r="B56" s="100" t="s">
        <v>31</v>
      </c>
      <c r="C56" s="97" t="s">
        <v>404</v>
      </c>
      <c r="D56" s="38" t="s">
        <v>40</v>
      </c>
      <c r="E56" s="38">
        <v>2186269.61</v>
      </c>
      <c r="F56" s="39"/>
    </row>
    <row r="57" spans="1:6" ht="36.6" customHeight="1" x14ac:dyDescent="0.25">
      <c r="A57" s="99" t="s">
        <v>434</v>
      </c>
      <c r="B57" s="101" t="s">
        <v>31</v>
      </c>
      <c r="C57" s="97" t="s">
        <v>405</v>
      </c>
      <c r="D57" s="38" t="s">
        <v>40</v>
      </c>
      <c r="E57" s="38">
        <v>6260.28</v>
      </c>
      <c r="F57" s="39"/>
    </row>
    <row r="58" spans="1:6" ht="13.2" x14ac:dyDescent="0.25">
      <c r="A58" s="35" t="s">
        <v>68</v>
      </c>
      <c r="B58" s="36" t="s">
        <v>31</v>
      </c>
      <c r="C58" s="37" t="s">
        <v>406</v>
      </c>
      <c r="D58" s="38">
        <v>25800</v>
      </c>
      <c r="E58" s="38">
        <v>23415</v>
      </c>
      <c r="F58" s="39">
        <f t="shared" si="1"/>
        <v>2385</v>
      </c>
    </row>
    <row r="59" spans="1:6" ht="34.799999999999997" customHeight="1" x14ac:dyDescent="0.25">
      <c r="A59" s="35" t="s">
        <v>69</v>
      </c>
      <c r="B59" s="36" t="s">
        <v>31</v>
      </c>
      <c r="C59" s="37" t="s">
        <v>407</v>
      </c>
      <c r="D59" s="38">
        <v>25800</v>
      </c>
      <c r="E59" s="38">
        <v>23415</v>
      </c>
      <c r="F59" s="39">
        <f t="shared" si="1"/>
        <v>2385</v>
      </c>
    </row>
    <row r="60" spans="1:6" ht="56.4" customHeight="1" x14ac:dyDescent="0.25">
      <c r="A60" s="35" t="s">
        <v>70</v>
      </c>
      <c r="B60" s="36" t="s">
        <v>31</v>
      </c>
      <c r="C60" s="37" t="s">
        <v>408</v>
      </c>
      <c r="D60" s="38">
        <v>25800</v>
      </c>
      <c r="E60" s="38">
        <v>23415</v>
      </c>
      <c r="F60" s="39">
        <f t="shared" si="1"/>
        <v>2385</v>
      </c>
    </row>
    <row r="61" spans="1:6" ht="55.2" customHeight="1" x14ac:dyDescent="0.25">
      <c r="A61" s="35" t="s">
        <v>70</v>
      </c>
      <c r="B61" s="36" t="s">
        <v>31</v>
      </c>
      <c r="C61" s="37" t="s">
        <v>409</v>
      </c>
      <c r="D61" s="38" t="s">
        <v>40</v>
      </c>
      <c r="E61" s="38">
        <v>23415</v>
      </c>
      <c r="F61" s="39" t="str">
        <f t="shared" si="1"/>
        <v>-</v>
      </c>
    </row>
    <row r="62" spans="1:6" ht="36" customHeight="1" x14ac:dyDescent="0.25">
      <c r="A62" s="35" t="s">
        <v>71</v>
      </c>
      <c r="B62" s="36" t="s">
        <v>31</v>
      </c>
      <c r="C62" s="37" t="s">
        <v>410</v>
      </c>
      <c r="D62" s="38">
        <v>93200</v>
      </c>
      <c r="E62" s="38">
        <v>85247.28</v>
      </c>
      <c r="F62" s="39">
        <f t="shared" si="1"/>
        <v>7952.7200000000012</v>
      </c>
    </row>
    <row r="63" spans="1:6" ht="66.599999999999994" customHeight="1" x14ac:dyDescent="0.25">
      <c r="A63" s="40" t="s">
        <v>72</v>
      </c>
      <c r="B63" s="36" t="s">
        <v>31</v>
      </c>
      <c r="C63" s="37" t="s">
        <v>411</v>
      </c>
      <c r="D63" s="38">
        <v>93200</v>
      </c>
      <c r="E63" s="38">
        <v>85247.28</v>
      </c>
      <c r="F63" s="39">
        <f t="shared" si="1"/>
        <v>7952.7200000000012</v>
      </c>
    </row>
    <row r="64" spans="1:6" ht="66" customHeight="1" x14ac:dyDescent="0.25">
      <c r="A64" s="40" t="s">
        <v>73</v>
      </c>
      <c r="B64" s="36" t="s">
        <v>31</v>
      </c>
      <c r="C64" s="37" t="s">
        <v>412</v>
      </c>
      <c r="D64" s="38">
        <v>93200</v>
      </c>
      <c r="E64" s="38">
        <v>85247.28</v>
      </c>
      <c r="F64" s="39">
        <f t="shared" si="1"/>
        <v>7952.7200000000012</v>
      </c>
    </row>
    <row r="65" spans="1:6" ht="55.8" customHeight="1" x14ac:dyDescent="0.25">
      <c r="A65" s="35" t="s">
        <v>74</v>
      </c>
      <c r="B65" s="36" t="s">
        <v>31</v>
      </c>
      <c r="C65" s="37" t="s">
        <v>413</v>
      </c>
      <c r="D65" s="38">
        <v>93200</v>
      </c>
      <c r="E65" s="38">
        <v>85247.28</v>
      </c>
      <c r="F65" s="39">
        <f t="shared" si="1"/>
        <v>7952.7200000000012</v>
      </c>
    </row>
    <row r="66" spans="1:6" ht="25.8" customHeight="1" x14ac:dyDescent="0.25">
      <c r="A66" s="35" t="s">
        <v>75</v>
      </c>
      <c r="B66" s="36" t="s">
        <v>31</v>
      </c>
      <c r="C66" s="37" t="s">
        <v>414</v>
      </c>
      <c r="D66" s="38" t="s">
        <v>40</v>
      </c>
      <c r="E66" s="38">
        <v>118406.15</v>
      </c>
      <c r="F66" s="39" t="str">
        <f t="shared" si="1"/>
        <v>-</v>
      </c>
    </row>
    <row r="67" spans="1:6" ht="16.2" customHeight="1" x14ac:dyDescent="0.25">
      <c r="A67" s="35" t="s">
        <v>76</v>
      </c>
      <c r="B67" s="36" t="s">
        <v>31</v>
      </c>
      <c r="C67" s="37" t="s">
        <v>415</v>
      </c>
      <c r="D67" s="38" t="s">
        <v>40</v>
      </c>
      <c r="E67" s="38">
        <v>118406.15</v>
      </c>
      <c r="F67" s="39" t="str">
        <f t="shared" si="1"/>
        <v>-</v>
      </c>
    </row>
    <row r="68" spans="1:6" ht="14.4" customHeight="1" x14ac:dyDescent="0.25">
      <c r="A68" s="35" t="s">
        <v>77</v>
      </c>
      <c r="B68" s="36" t="s">
        <v>31</v>
      </c>
      <c r="C68" s="37" t="s">
        <v>416</v>
      </c>
      <c r="D68" s="38" t="s">
        <v>40</v>
      </c>
      <c r="E68" s="38">
        <v>118406.15</v>
      </c>
      <c r="F68" s="39" t="str">
        <f t="shared" si="1"/>
        <v>-</v>
      </c>
    </row>
    <row r="69" spans="1:6" ht="21" x14ac:dyDescent="0.25">
      <c r="A69" s="35" t="s">
        <v>78</v>
      </c>
      <c r="B69" s="36" t="s">
        <v>31</v>
      </c>
      <c r="C69" s="37" t="s">
        <v>417</v>
      </c>
      <c r="D69" s="38" t="s">
        <v>40</v>
      </c>
      <c r="E69" s="38">
        <v>118406.15</v>
      </c>
      <c r="F69" s="39" t="str">
        <f t="shared" si="1"/>
        <v>-</v>
      </c>
    </row>
    <row r="70" spans="1:6" ht="13.2" x14ac:dyDescent="0.25">
      <c r="A70" s="35" t="s">
        <v>79</v>
      </c>
      <c r="B70" s="36" t="s">
        <v>31</v>
      </c>
      <c r="C70" s="37" t="s">
        <v>418</v>
      </c>
      <c r="D70" s="38">
        <v>8828500</v>
      </c>
      <c r="E70" s="38">
        <v>8828500</v>
      </c>
      <c r="F70" s="39" t="str">
        <f t="shared" si="1"/>
        <v>-</v>
      </c>
    </row>
    <row r="71" spans="1:6" ht="24.6" customHeight="1" x14ac:dyDescent="0.25">
      <c r="A71" s="35" t="s">
        <v>80</v>
      </c>
      <c r="B71" s="36" t="s">
        <v>31</v>
      </c>
      <c r="C71" s="37" t="s">
        <v>419</v>
      </c>
      <c r="D71" s="38">
        <v>8828500</v>
      </c>
      <c r="E71" s="38">
        <v>8828500</v>
      </c>
      <c r="F71" s="39" t="str">
        <f t="shared" si="1"/>
        <v>-</v>
      </c>
    </row>
    <row r="72" spans="1:6" ht="23.4" customHeight="1" x14ac:dyDescent="0.25">
      <c r="A72" s="35" t="s">
        <v>81</v>
      </c>
      <c r="B72" s="36" t="s">
        <v>31</v>
      </c>
      <c r="C72" s="37" t="s">
        <v>420</v>
      </c>
      <c r="D72" s="38">
        <v>8272900</v>
      </c>
      <c r="E72" s="38">
        <v>8272900</v>
      </c>
      <c r="F72" s="39" t="str">
        <f t="shared" si="1"/>
        <v>-</v>
      </c>
    </row>
    <row r="73" spans="1:6" ht="12" customHeight="1" x14ac:dyDescent="0.25">
      <c r="A73" s="35" t="s">
        <v>82</v>
      </c>
      <c r="B73" s="36" t="s">
        <v>31</v>
      </c>
      <c r="C73" s="37" t="s">
        <v>421</v>
      </c>
      <c r="D73" s="38">
        <v>7145600</v>
      </c>
      <c r="E73" s="38">
        <v>7145600</v>
      </c>
      <c r="F73" s="39" t="str">
        <f t="shared" si="1"/>
        <v>-</v>
      </c>
    </row>
    <row r="74" spans="1:6" ht="23.4" customHeight="1" x14ac:dyDescent="0.25">
      <c r="A74" s="35" t="s">
        <v>83</v>
      </c>
      <c r="B74" s="36" t="s">
        <v>31</v>
      </c>
      <c r="C74" s="37" t="s">
        <v>422</v>
      </c>
      <c r="D74" s="38">
        <v>7145600</v>
      </c>
      <c r="E74" s="38">
        <v>7145600</v>
      </c>
      <c r="F74" s="39" t="str">
        <f t="shared" si="1"/>
        <v>-</v>
      </c>
    </row>
    <row r="75" spans="1:6" ht="23.4" customHeight="1" x14ac:dyDescent="0.25">
      <c r="A75" s="35" t="s">
        <v>84</v>
      </c>
      <c r="B75" s="36" t="s">
        <v>31</v>
      </c>
      <c r="C75" s="37" t="s">
        <v>423</v>
      </c>
      <c r="D75" s="38">
        <v>1127300</v>
      </c>
      <c r="E75" s="38">
        <v>1127300</v>
      </c>
      <c r="F75" s="39" t="str">
        <f t="shared" si="1"/>
        <v>-</v>
      </c>
    </row>
    <row r="76" spans="1:6" ht="23.4" customHeight="1" x14ac:dyDescent="0.25">
      <c r="A76" s="35" t="s">
        <v>85</v>
      </c>
      <c r="B76" s="36" t="s">
        <v>31</v>
      </c>
      <c r="C76" s="37" t="s">
        <v>424</v>
      </c>
      <c r="D76" s="38">
        <v>1127300</v>
      </c>
      <c r="E76" s="38">
        <v>1127300</v>
      </c>
      <c r="F76" s="39" t="str">
        <f t="shared" si="1"/>
        <v>-</v>
      </c>
    </row>
    <row r="77" spans="1:6" ht="26.4" customHeight="1" x14ac:dyDescent="0.25">
      <c r="A77" s="35" t="s">
        <v>86</v>
      </c>
      <c r="B77" s="36" t="s">
        <v>31</v>
      </c>
      <c r="C77" s="37" t="s">
        <v>425</v>
      </c>
      <c r="D77" s="38">
        <v>255600</v>
      </c>
      <c r="E77" s="38">
        <v>255600</v>
      </c>
      <c r="F77" s="39" t="str">
        <f t="shared" si="1"/>
        <v>-</v>
      </c>
    </row>
    <row r="78" spans="1:6" ht="33" customHeight="1" x14ac:dyDescent="0.25">
      <c r="A78" s="35" t="s">
        <v>87</v>
      </c>
      <c r="B78" s="36" t="s">
        <v>31</v>
      </c>
      <c r="C78" s="37" t="s">
        <v>426</v>
      </c>
      <c r="D78" s="38">
        <v>200</v>
      </c>
      <c r="E78" s="38">
        <v>200</v>
      </c>
      <c r="F78" s="39" t="str">
        <f t="shared" si="1"/>
        <v>-</v>
      </c>
    </row>
    <row r="79" spans="1:6" ht="33" customHeight="1" x14ac:dyDescent="0.25">
      <c r="A79" s="35" t="s">
        <v>88</v>
      </c>
      <c r="B79" s="36" t="s">
        <v>31</v>
      </c>
      <c r="C79" s="37" t="s">
        <v>427</v>
      </c>
      <c r="D79" s="38">
        <v>200</v>
      </c>
      <c r="E79" s="38">
        <v>200</v>
      </c>
      <c r="F79" s="39" t="str">
        <f t="shared" si="1"/>
        <v>-</v>
      </c>
    </row>
    <row r="80" spans="1:6" ht="32.4" customHeight="1" x14ac:dyDescent="0.25">
      <c r="A80" s="35" t="s">
        <v>89</v>
      </c>
      <c r="B80" s="36" t="s">
        <v>31</v>
      </c>
      <c r="C80" s="37" t="s">
        <v>428</v>
      </c>
      <c r="D80" s="38">
        <v>255400</v>
      </c>
      <c r="E80" s="38">
        <v>255400</v>
      </c>
      <c r="F80" s="39" t="str">
        <f t="shared" si="1"/>
        <v>-</v>
      </c>
    </row>
    <row r="81" spans="1:6" ht="33" customHeight="1" x14ac:dyDescent="0.25">
      <c r="A81" s="35" t="s">
        <v>90</v>
      </c>
      <c r="B81" s="36" t="s">
        <v>31</v>
      </c>
      <c r="C81" s="37" t="s">
        <v>429</v>
      </c>
      <c r="D81" s="38">
        <v>255400</v>
      </c>
      <c r="E81" s="38">
        <v>255400</v>
      </c>
      <c r="F81" s="39" t="str">
        <f t="shared" si="1"/>
        <v>-</v>
      </c>
    </row>
    <row r="82" spans="1:6" ht="13.2" x14ac:dyDescent="0.25">
      <c r="A82" s="35" t="s">
        <v>91</v>
      </c>
      <c r="B82" s="36" t="s">
        <v>31</v>
      </c>
      <c r="C82" s="37" t="s">
        <v>430</v>
      </c>
      <c r="D82" s="38">
        <v>300000</v>
      </c>
      <c r="E82" s="38">
        <v>300000</v>
      </c>
      <c r="F82" s="39" t="str">
        <f t="shared" si="1"/>
        <v>-</v>
      </c>
    </row>
    <row r="83" spans="1:6" ht="45.6" customHeight="1" x14ac:dyDescent="0.25">
      <c r="A83" s="35" t="s">
        <v>92</v>
      </c>
      <c r="B83" s="36" t="s">
        <v>31</v>
      </c>
      <c r="C83" s="37" t="s">
        <v>431</v>
      </c>
      <c r="D83" s="38">
        <v>300000</v>
      </c>
      <c r="E83" s="38">
        <v>300000</v>
      </c>
      <c r="F83" s="39" t="str">
        <f t="shared" si="1"/>
        <v>-</v>
      </c>
    </row>
    <row r="84" spans="1:6" ht="55.2" customHeight="1" thickBot="1" x14ac:dyDescent="0.3">
      <c r="A84" s="35" t="s">
        <v>93</v>
      </c>
      <c r="B84" s="36" t="s">
        <v>31</v>
      </c>
      <c r="C84" s="37" t="s">
        <v>432</v>
      </c>
      <c r="D84" s="38">
        <v>300000</v>
      </c>
      <c r="E84" s="38">
        <v>300000</v>
      </c>
      <c r="F84" s="39" t="str">
        <f t="shared" si="1"/>
        <v>-</v>
      </c>
    </row>
    <row r="85" spans="1:6" ht="12.75" customHeight="1" x14ac:dyDescent="0.25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5"/>
  <sheetViews>
    <sheetView showGridLines="0" topLeftCell="A171" workbookViewId="0">
      <selection activeCell="F13" sqref="F13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29" t="s">
        <v>94</v>
      </c>
      <c r="B2" s="129"/>
      <c r="C2" s="129"/>
      <c r="D2" s="129"/>
      <c r="E2" s="1"/>
      <c r="F2" s="14" t="s">
        <v>95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36" t="s">
        <v>21</v>
      </c>
      <c r="B4" s="117" t="s">
        <v>22</v>
      </c>
      <c r="C4" s="134" t="s">
        <v>96</v>
      </c>
      <c r="D4" s="120" t="s">
        <v>24</v>
      </c>
      <c r="E4" s="139" t="s">
        <v>25</v>
      </c>
      <c r="F4" s="126" t="s">
        <v>26</v>
      </c>
    </row>
    <row r="5" spans="1:6" ht="5.4" customHeight="1" x14ac:dyDescent="0.25">
      <c r="A5" s="137"/>
      <c r="B5" s="118"/>
      <c r="C5" s="135"/>
      <c r="D5" s="121"/>
      <c r="E5" s="140"/>
      <c r="F5" s="127"/>
    </row>
    <row r="6" spans="1:6" ht="9.6" customHeight="1" x14ac:dyDescent="0.25">
      <c r="A6" s="137"/>
      <c r="B6" s="118"/>
      <c r="C6" s="135"/>
      <c r="D6" s="121"/>
      <c r="E6" s="140"/>
      <c r="F6" s="127"/>
    </row>
    <row r="7" spans="1:6" ht="6" customHeight="1" x14ac:dyDescent="0.25">
      <c r="A7" s="137"/>
      <c r="B7" s="118"/>
      <c r="C7" s="135"/>
      <c r="D7" s="121"/>
      <c r="E7" s="140"/>
      <c r="F7" s="127"/>
    </row>
    <row r="8" spans="1:6" ht="6.6" customHeight="1" x14ac:dyDescent="0.25">
      <c r="A8" s="137"/>
      <c r="B8" s="118"/>
      <c r="C8" s="135"/>
      <c r="D8" s="121"/>
      <c r="E8" s="140"/>
      <c r="F8" s="127"/>
    </row>
    <row r="9" spans="1:6" ht="10.95" customHeight="1" x14ac:dyDescent="0.25">
      <c r="A9" s="137"/>
      <c r="B9" s="118"/>
      <c r="C9" s="135"/>
      <c r="D9" s="121"/>
      <c r="E9" s="140"/>
      <c r="F9" s="127"/>
    </row>
    <row r="10" spans="1:6" ht="4.2" hidden="1" customHeight="1" x14ac:dyDescent="0.25">
      <c r="A10" s="137"/>
      <c r="B10" s="118"/>
      <c r="C10" s="45"/>
      <c r="D10" s="121"/>
      <c r="E10" s="46"/>
      <c r="F10" s="47"/>
    </row>
    <row r="11" spans="1:6" ht="13.2" hidden="1" customHeight="1" x14ac:dyDescent="0.25">
      <c r="A11" s="138"/>
      <c r="B11" s="119"/>
      <c r="C11" s="48"/>
      <c r="D11" s="122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 x14ac:dyDescent="0.25">
      <c r="A13" s="52" t="s">
        <v>97</v>
      </c>
      <c r="B13" s="53" t="s">
        <v>98</v>
      </c>
      <c r="C13" s="54" t="s">
        <v>99</v>
      </c>
      <c r="D13" s="55">
        <v>15635300</v>
      </c>
      <c r="E13" s="56">
        <v>15450141.76</v>
      </c>
      <c r="F13" s="57">
        <f>IF(OR(D13="-",IF(E13="-",0,E13)&gt;=IF(D13="-",0,D13)),"-",IF(D13="-",0,D13)-IF(E13="-",0,E13))</f>
        <v>185158.24000000022</v>
      </c>
    </row>
    <row r="14" spans="1:6" ht="13.2" x14ac:dyDescent="0.25">
      <c r="A14" s="58" t="s">
        <v>33</v>
      </c>
      <c r="B14" s="59"/>
      <c r="C14" s="60"/>
      <c r="D14" s="61"/>
      <c r="E14" s="62"/>
      <c r="F14" s="63"/>
    </row>
    <row r="15" spans="1:6" ht="13.2" x14ac:dyDescent="0.25">
      <c r="A15" s="25" t="s">
        <v>14</v>
      </c>
      <c r="B15" s="64" t="s">
        <v>98</v>
      </c>
      <c r="C15" s="27" t="s">
        <v>100</v>
      </c>
      <c r="D15" s="28">
        <v>15635300</v>
      </c>
      <c r="E15" s="65">
        <v>15450141.76</v>
      </c>
      <c r="F15" s="66">
        <f t="shared" ref="F15:F48" si="0">IF(OR(D15="-",IF(E15="-",0,E15)&gt;=IF(D15="-",0,D15)),"-",IF(D15="-",0,D15)-IF(E15="-",0,E15))</f>
        <v>185158.24000000022</v>
      </c>
    </row>
    <row r="16" spans="1:6" ht="13.2" x14ac:dyDescent="0.25">
      <c r="A16" s="52" t="s">
        <v>101</v>
      </c>
      <c r="B16" s="53" t="s">
        <v>98</v>
      </c>
      <c r="C16" s="54" t="s">
        <v>102</v>
      </c>
      <c r="D16" s="55">
        <v>7922800</v>
      </c>
      <c r="E16" s="56">
        <v>7738445.79</v>
      </c>
      <c r="F16" s="57">
        <f t="shared" si="0"/>
        <v>184354.20999999996</v>
      </c>
    </row>
    <row r="17" spans="1:6" ht="36" customHeight="1" x14ac:dyDescent="0.25">
      <c r="A17" s="52" t="s">
        <v>103</v>
      </c>
      <c r="B17" s="53" t="s">
        <v>98</v>
      </c>
      <c r="C17" s="54" t="s">
        <v>104</v>
      </c>
      <c r="D17" s="55">
        <v>7455400</v>
      </c>
      <c r="E17" s="56">
        <v>7444745.7599999998</v>
      </c>
      <c r="F17" s="57">
        <f t="shared" si="0"/>
        <v>10654.240000000224</v>
      </c>
    </row>
    <row r="18" spans="1:6" ht="41.4" x14ac:dyDescent="0.25">
      <c r="A18" s="25" t="s">
        <v>105</v>
      </c>
      <c r="B18" s="64" t="s">
        <v>98</v>
      </c>
      <c r="C18" s="27" t="s">
        <v>106</v>
      </c>
      <c r="D18" s="28">
        <v>71700</v>
      </c>
      <c r="E18" s="65">
        <v>71690.25</v>
      </c>
      <c r="F18" s="66">
        <f t="shared" si="0"/>
        <v>9.75</v>
      </c>
    </row>
    <row r="19" spans="1:6" ht="13.2" x14ac:dyDescent="0.25">
      <c r="A19" s="102" t="s">
        <v>435</v>
      </c>
      <c r="B19" s="103" t="s">
        <v>98</v>
      </c>
      <c r="C19" s="104" t="s">
        <v>436</v>
      </c>
      <c r="D19" s="28">
        <v>71700</v>
      </c>
      <c r="E19" s="65">
        <f>E18</f>
        <v>71690.25</v>
      </c>
      <c r="F19" s="66">
        <f t="shared" si="0"/>
        <v>9.75</v>
      </c>
    </row>
    <row r="20" spans="1:6" ht="61.8" x14ac:dyDescent="0.25">
      <c r="A20" s="67" t="s">
        <v>107</v>
      </c>
      <c r="B20" s="64" t="s">
        <v>98</v>
      </c>
      <c r="C20" s="27" t="s">
        <v>108</v>
      </c>
      <c r="D20" s="28">
        <v>71700</v>
      </c>
      <c r="E20" s="65">
        <v>71690.25</v>
      </c>
      <c r="F20" s="66">
        <f t="shared" si="0"/>
        <v>9.75</v>
      </c>
    </row>
    <row r="21" spans="1:6" ht="21" x14ac:dyDescent="0.25">
      <c r="A21" s="25" t="s">
        <v>109</v>
      </c>
      <c r="B21" s="64" t="s">
        <v>98</v>
      </c>
      <c r="C21" s="27" t="s">
        <v>110</v>
      </c>
      <c r="D21" s="28">
        <v>71700</v>
      </c>
      <c r="E21" s="65">
        <v>71690.25</v>
      </c>
      <c r="F21" s="66">
        <f t="shared" si="0"/>
        <v>9.75</v>
      </c>
    </row>
    <row r="22" spans="1:6" ht="21" x14ac:dyDescent="0.25">
      <c r="A22" s="25" t="s">
        <v>111</v>
      </c>
      <c r="B22" s="64" t="s">
        <v>98</v>
      </c>
      <c r="C22" s="27" t="s">
        <v>112</v>
      </c>
      <c r="D22" s="28">
        <v>71700</v>
      </c>
      <c r="E22" s="65">
        <v>71690.25</v>
      </c>
      <c r="F22" s="66">
        <f t="shared" si="0"/>
        <v>9.75</v>
      </c>
    </row>
    <row r="23" spans="1:6" ht="31.2" x14ac:dyDescent="0.25">
      <c r="A23" s="25" t="s">
        <v>113</v>
      </c>
      <c r="B23" s="64" t="s">
        <v>98</v>
      </c>
      <c r="C23" s="27" t="s">
        <v>114</v>
      </c>
      <c r="D23" s="28">
        <v>2900</v>
      </c>
      <c r="E23" s="65">
        <v>2825</v>
      </c>
      <c r="F23" s="66">
        <f t="shared" si="0"/>
        <v>75</v>
      </c>
    </row>
    <row r="24" spans="1:6" ht="21" x14ac:dyDescent="0.25">
      <c r="A24" s="102" t="s">
        <v>437</v>
      </c>
      <c r="B24" s="103" t="s">
        <v>98</v>
      </c>
      <c r="C24" s="104" t="s">
        <v>438</v>
      </c>
      <c r="D24" s="105">
        <v>2900</v>
      </c>
      <c r="E24" s="106">
        <v>2825</v>
      </c>
      <c r="F24" s="107">
        <f t="shared" si="0"/>
        <v>75</v>
      </c>
    </row>
    <row r="25" spans="1:6" ht="61.8" x14ac:dyDescent="0.25">
      <c r="A25" s="67" t="s">
        <v>115</v>
      </c>
      <c r="B25" s="64" t="s">
        <v>98</v>
      </c>
      <c r="C25" s="27" t="s">
        <v>116</v>
      </c>
      <c r="D25" s="28">
        <v>2900</v>
      </c>
      <c r="E25" s="65">
        <v>2825</v>
      </c>
      <c r="F25" s="66">
        <f t="shared" si="0"/>
        <v>75</v>
      </c>
    </row>
    <row r="26" spans="1:6" ht="21" x14ac:dyDescent="0.25">
      <c r="A26" s="25" t="s">
        <v>109</v>
      </c>
      <c r="B26" s="64" t="s">
        <v>98</v>
      </c>
      <c r="C26" s="27" t="s">
        <v>117</v>
      </c>
      <c r="D26" s="28">
        <v>2900</v>
      </c>
      <c r="E26" s="65">
        <v>2825</v>
      </c>
      <c r="F26" s="66">
        <f t="shared" si="0"/>
        <v>75</v>
      </c>
    </row>
    <row r="27" spans="1:6" ht="21" x14ac:dyDescent="0.25">
      <c r="A27" s="25" t="s">
        <v>111</v>
      </c>
      <c r="B27" s="64" t="s">
        <v>98</v>
      </c>
      <c r="C27" s="27" t="s">
        <v>118</v>
      </c>
      <c r="D27" s="28">
        <v>2900</v>
      </c>
      <c r="E27" s="65">
        <v>2825</v>
      </c>
      <c r="F27" s="66">
        <f t="shared" si="0"/>
        <v>75</v>
      </c>
    </row>
    <row r="28" spans="1:6" ht="21" x14ac:dyDescent="0.25">
      <c r="A28" s="25" t="s">
        <v>119</v>
      </c>
      <c r="B28" s="64" t="s">
        <v>98</v>
      </c>
      <c r="C28" s="27" t="s">
        <v>120</v>
      </c>
      <c r="D28" s="28">
        <v>7362100</v>
      </c>
      <c r="E28" s="65">
        <v>7351812.79</v>
      </c>
      <c r="F28" s="66">
        <f t="shared" si="0"/>
        <v>10287.209999999963</v>
      </c>
    </row>
    <row r="29" spans="1:6" ht="21" x14ac:dyDescent="0.25">
      <c r="A29" s="102" t="s">
        <v>439</v>
      </c>
      <c r="B29" s="103" t="s">
        <v>98</v>
      </c>
      <c r="C29" s="104" t="s">
        <v>440</v>
      </c>
      <c r="D29" s="28">
        <f>D28</f>
        <v>7362100</v>
      </c>
      <c r="E29" s="65">
        <f>E28</f>
        <v>7351812.79</v>
      </c>
      <c r="F29" s="66">
        <f>F28</f>
        <v>10287.209999999963</v>
      </c>
    </row>
    <row r="30" spans="1:6" ht="51.6" x14ac:dyDescent="0.25">
      <c r="A30" s="67" t="s">
        <v>121</v>
      </c>
      <c r="B30" s="64" t="s">
        <v>98</v>
      </c>
      <c r="C30" s="27" t="s">
        <v>122</v>
      </c>
      <c r="D30" s="28">
        <v>6275900</v>
      </c>
      <c r="E30" s="65">
        <v>6266941.7999999998</v>
      </c>
      <c r="F30" s="66">
        <f t="shared" si="0"/>
        <v>8958.2000000001863</v>
      </c>
    </row>
    <row r="31" spans="1:6" ht="21" x14ac:dyDescent="0.25">
      <c r="A31" s="25" t="s">
        <v>123</v>
      </c>
      <c r="B31" s="64" t="s">
        <v>98</v>
      </c>
      <c r="C31" s="27" t="s">
        <v>124</v>
      </c>
      <c r="D31" s="28">
        <v>6275900</v>
      </c>
      <c r="E31" s="65">
        <v>6266941.7999999998</v>
      </c>
      <c r="F31" s="66">
        <f t="shared" si="0"/>
        <v>8958.2000000001863</v>
      </c>
    </row>
    <row r="32" spans="1:6" ht="13.2" x14ac:dyDescent="0.25">
      <c r="A32" s="25" t="s">
        <v>125</v>
      </c>
      <c r="B32" s="64" t="s">
        <v>98</v>
      </c>
      <c r="C32" s="27" t="s">
        <v>126</v>
      </c>
      <c r="D32" s="28">
        <v>4494600</v>
      </c>
      <c r="E32" s="65">
        <v>4492287.12</v>
      </c>
      <c r="F32" s="66">
        <f t="shared" si="0"/>
        <v>2312.8799999998882</v>
      </c>
    </row>
    <row r="33" spans="1:6" ht="21" x14ac:dyDescent="0.25">
      <c r="A33" s="25" t="s">
        <v>127</v>
      </c>
      <c r="B33" s="64" t="s">
        <v>98</v>
      </c>
      <c r="C33" s="27" t="s">
        <v>128</v>
      </c>
      <c r="D33" s="28">
        <v>325600</v>
      </c>
      <c r="E33" s="65">
        <v>325529.40000000002</v>
      </c>
      <c r="F33" s="66">
        <f t="shared" si="0"/>
        <v>70.599999999976717</v>
      </c>
    </row>
    <row r="34" spans="1:6" ht="31.2" x14ac:dyDescent="0.25">
      <c r="A34" s="25" t="s">
        <v>129</v>
      </c>
      <c r="B34" s="64" t="s">
        <v>98</v>
      </c>
      <c r="C34" s="27" t="s">
        <v>130</v>
      </c>
      <c r="D34" s="28">
        <v>1455700</v>
      </c>
      <c r="E34" s="65">
        <v>1449125.28</v>
      </c>
      <c r="F34" s="66">
        <f t="shared" si="0"/>
        <v>6574.7199999999721</v>
      </c>
    </row>
    <row r="35" spans="1:6" ht="51.6" x14ac:dyDescent="0.25">
      <c r="A35" s="25" t="s">
        <v>131</v>
      </c>
      <c r="B35" s="64" t="s">
        <v>98</v>
      </c>
      <c r="C35" s="27" t="s">
        <v>132</v>
      </c>
      <c r="D35" s="28">
        <v>1052700</v>
      </c>
      <c r="E35" s="65">
        <v>1051400.99</v>
      </c>
      <c r="F35" s="66">
        <f t="shared" si="0"/>
        <v>1299.0100000000093</v>
      </c>
    </row>
    <row r="36" spans="1:6" ht="21" x14ac:dyDescent="0.25">
      <c r="A36" s="25" t="s">
        <v>109</v>
      </c>
      <c r="B36" s="64" t="s">
        <v>98</v>
      </c>
      <c r="C36" s="27" t="s">
        <v>133</v>
      </c>
      <c r="D36" s="28">
        <v>1050200</v>
      </c>
      <c r="E36" s="65">
        <v>1049030.99</v>
      </c>
      <c r="F36" s="66">
        <f t="shared" si="0"/>
        <v>1169.0100000000093</v>
      </c>
    </row>
    <row r="37" spans="1:6" ht="21" x14ac:dyDescent="0.25">
      <c r="A37" s="25" t="s">
        <v>111</v>
      </c>
      <c r="B37" s="64" t="s">
        <v>98</v>
      </c>
      <c r="C37" s="27" t="s">
        <v>134</v>
      </c>
      <c r="D37" s="28">
        <v>969900</v>
      </c>
      <c r="E37" s="65">
        <v>968828.06</v>
      </c>
      <c r="F37" s="66">
        <f t="shared" si="0"/>
        <v>1071.9399999999441</v>
      </c>
    </row>
    <row r="38" spans="1:6" ht="13.2" x14ac:dyDescent="0.25">
      <c r="A38" s="25" t="s">
        <v>135</v>
      </c>
      <c r="B38" s="64" t="s">
        <v>98</v>
      </c>
      <c r="C38" s="27" t="s">
        <v>136</v>
      </c>
      <c r="D38" s="28">
        <v>80300</v>
      </c>
      <c r="E38" s="65">
        <v>80202.929999999993</v>
      </c>
      <c r="F38" s="66">
        <f t="shared" si="0"/>
        <v>97.070000000006985</v>
      </c>
    </row>
    <row r="39" spans="1:6" ht="13.2" x14ac:dyDescent="0.25">
      <c r="A39" s="25" t="s">
        <v>137</v>
      </c>
      <c r="B39" s="64" t="s">
        <v>98</v>
      </c>
      <c r="C39" s="27" t="s">
        <v>138</v>
      </c>
      <c r="D39" s="28">
        <v>2500</v>
      </c>
      <c r="E39" s="65">
        <v>2370</v>
      </c>
      <c r="F39" s="66">
        <f t="shared" si="0"/>
        <v>130</v>
      </c>
    </row>
    <row r="40" spans="1:6" ht="13.2" x14ac:dyDescent="0.25">
      <c r="A40" s="25" t="s">
        <v>139</v>
      </c>
      <c r="B40" s="64" t="s">
        <v>98</v>
      </c>
      <c r="C40" s="27" t="s">
        <v>140</v>
      </c>
      <c r="D40" s="28">
        <v>2500</v>
      </c>
      <c r="E40" s="65">
        <v>2370</v>
      </c>
      <c r="F40" s="66">
        <f t="shared" si="0"/>
        <v>130</v>
      </c>
    </row>
    <row r="41" spans="1:6" ht="51.6" x14ac:dyDescent="0.25">
      <c r="A41" s="25" t="s">
        <v>141</v>
      </c>
      <c r="B41" s="64" t="s">
        <v>98</v>
      </c>
      <c r="C41" s="27" t="s">
        <v>142</v>
      </c>
      <c r="D41" s="28">
        <v>33500</v>
      </c>
      <c r="E41" s="65">
        <v>33470</v>
      </c>
      <c r="F41" s="66">
        <f t="shared" si="0"/>
        <v>30</v>
      </c>
    </row>
    <row r="42" spans="1:6" ht="21" x14ac:dyDescent="0.25">
      <c r="A42" s="25" t="s">
        <v>109</v>
      </c>
      <c r="B42" s="64" t="s">
        <v>98</v>
      </c>
      <c r="C42" s="27" t="s">
        <v>143</v>
      </c>
      <c r="D42" s="28">
        <v>33500</v>
      </c>
      <c r="E42" s="65">
        <v>33470</v>
      </c>
      <c r="F42" s="66">
        <f t="shared" si="0"/>
        <v>30</v>
      </c>
    </row>
    <row r="43" spans="1:6" ht="21" x14ac:dyDescent="0.25">
      <c r="A43" s="25" t="s">
        <v>111</v>
      </c>
      <c r="B43" s="64" t="s">
        <v>98</v>
      </c>
      <c r="C43" s="27" t="s">
        <v>144</v>
      </c>
      <c r="D43" s="28">
        <v>33500</v>
      </c>
      <c r="E43" s="65">
        <v>33470</v>
      </c>
      <c r="F43" s="66">
        <f t="shared" si="0"/>
        <v>30</v>
      </c>
    </row>
    <row r="44" spans="1:6" ht="13.2" x14ac:dyDescent="0.25">
      <c r="A44" s="25" t="s">
        <v>145</v>
      </c>
      <c r="B44" s="64" t="s">
        <v>98</v>
      </c>
      <c r="C44" s="27" t="s">
        <v>146</v>
      </c>
      <c r="D44" s="28">
        <v>18700</v>
      </c>
      <c r="E44" s="65">
        <v>18417.72</v>
      </c>
      <c r="F44" s="66">
        <f t="shared" si="0"/>
        <v>282.27999999999884</v>
      </c>
    </row>
    <row r="45" spans="1:6" ht="82.2" x14ac:dyDescent="0.25">
      <c r="A45" s="67" t="s">
        <v>147</v>
      </c>
      <c r="B45" s="64" t="s">
        <v>98</v>
      </c>
      <c r="C45" s="27" t="s">
        <v>148</v>
      </c>
      <c r="D45" s="28">
        <v>200</v>
      </c>
      <c r="E45" s="65">
        <v>200</v>
      </c>
      <c r="F45" s="66" t="str">
        <f t="shared" si="0"/>
        <v>-</v>
      </c>
    </row>
    <row r="46" spans="1:6" ht="21" x14ac:dyDescent="0.25">
      <c r="A46" s="25" t="s">
        <v>109</v>
      </c>
      <c r="B46" s="64" t="s">
        <v>98</v>
      </c>
      <c r="C46" s="27" t="s">
        <v>149</v>
      </c>
      <c r="D46" s="28">
        <v>200</v>
      </c>
      <c r="E46" s="65">
        <v>200</v>
      </c>
      <c r="F46" s="66" t="str">
        <f t="shared" si="0"/>
        <v>-</v>
      </c>
    </row>
    <row r="47" spans="1:6" ht="21" x14ac:dyDescent="0.25">
      <c r="A47" s="25" t="s">
        <v>111</v>
      </c>
      <c r="B47" s="64" t="s">
        <v>98</v>
      </c>
      <c r="C47" s="27" t="s">
        <v>150</v>
      </c>
      <c r="D47" s="28">
        <v>200</v>
      </c>
      <c r="E47" s="65">
        <v>200</v>
      </c>
      <c r="F47" s="66" t="str">
        <f t="shared" si="0"/>
        <v>-</v>
      </c>
    </row>
    <row r="48" spans="1:6" ht="61.8" x14ac:dyDescent="0.25">
      <c r="A48" s="67" t="s">
        <v>151</v>
      </c>
      <c r="B48" s="64" t="s">
        <v>98</v>
      </c>
      <c r="C48" s="27" t="s">
        <v>152</v>
      </c>
      <c r="D48" s="28">
        <v>18500</v>
      </c>
      <c r="E48" s="65">
        <v>18217.72</v>
      </c>
      <c r="F48" s="66">
        <f t="shared" si="0"/>
        <v>282.27999999999884</v>
      </c>
    </row>
    <row r="49" spans="1:6" ht="13.2" x14ac:dyDescent="0.25">
      <c r="A49" s="25" t="s">
        <v>91</v>
      </c>
      <c r="B49" s="64" t="s">
        <v>98</v>
      </c>
      <c r="C49" s="27" t="s">
        <v>153</v>
      </c>
      <c r="D49" s="28">
        <v>18500</v>
      </c>
      <c r="E49" s="65">
        <v>18217.72</v>
      </c>
      <c r="F49" s="66">
        <f t="shared" ref="F49:F82" si="1">IF(OR(D49="-",IF(E49="-",0,E49)&gt;=IF(D49="-",0,D49)),"-",IF(D49="-",0,D49)-IF(E49="-",0,E49))</f>
        <v>282.27999999999884</v>
      </c>
    </row>
    <row r="50" spans="1:6" ht="31.2" x14ac:dyDescent="0.25">
      <c r="A50" s="52" t="s">
        <v>154</v>
      </c>
      <c r="B50" s="53" t="s">
        <v>98</v>
      </c>
      <c r="C50" s="54" t="s">
        <v>155</v>
      </c>
      <c r="D50" s="55">
        <v>52200</v>
      </c>
      <c r="E50" s="56">
        <v>52200</v>
      </c>
      <c r="F50" s="57" t="str">
        <f t="shared" si="1"/>
        <v>-</v>
      </c>
    </row>
    <row r="51" spans="1:6" ht="13.2" x14ac:dyDescent="0.25">
      <c r="A51" s="25" t="s">
        <v>145</v>
      </c>
      <c r="B51" s="64" t="s">
        <v>98</v>
      </c>
      <c r="C51" s="27" t="s">
        <v>156</v>
      </c>
      <c r="D51" s="28">
        <v>52200</v>
      </c>
      <c r="E51" s="65">
        <v>52200</v>
      </c>
      <c r="F51" s="66" t="str">
        <f t="shared" si="1"/>
        <v>-</v>
      </c>
    </row>
    <row r="52" spans="1:6" ht="13.2" x14ac:dyDescent="0.25">
      <c r="A52" s="108" t="s">
        <v>441</v>
      </c>
      <c r="B52" s="109" t="s">
        <v>98</v>
      </c>
      <c r="C52" s="110" t="s">
        <v>442</v>
      </c>
      <c r="D52" s="28">
        <v>52200</v>
      </c>
      <c r="E52" s="65">
        <v>52200</v>
      </c>
      <c r="F52" s="66" t="str">
        <f t="shared" si="1"/>
        <v>-</v>
      </c>
    </row>
    <row r="53" spans="1:6" ht="61.8" x14ac:dyDescent="0.25">
      <c r="A53" s="67" t="s">
        <v>157</v>
      </c>
      <c r="B53" s="64" t="s">
        <v>98</v>
      </c>
      <c r="C53" s="27" t="s">
        <v>158</v>
      </c>
      <c r="D53" s="28">
        <v>52200</v>
      </c>
      <c r="E53" s="65">
        <v>52200</v>
      </c>
      <c r="F53" s="66" t="str">
        <f t="shared" si="1"/>
        <v>-</v>
      </c>
    </row>
    <row r="54" spans="1:6" ht="13.2" x14ac:dyDescent="0.25">
      <c r="A54" s="25" t="s">
        <v>91</v>
      </c>
      <c r="B54" s="64" t="s">
        <v>98</v>
      </c>
      <c r="C54" s="27" t="s">
        <v>159</v>
      </c>
      <c r="D54" s="28">
        <v>52200</v>
      </c>
      <c r="E54" s="65">
        <v>52200</v>
      </c>
      <c r="F54" s="66" t="str">
        <f t="shared" si="1"/>
        <v>-</v>
      </c>
    </row>
    <row r="55" spans="1:6" ht="13.2" x14ac:dyDescent="0.25">
      <c r="A55" s="111" t="s">
        <v>160</v>
      </c>
      <c r="B55" s="64" t="s">
        <v>98</v>
      </c>
      <c r="C55" s="27" t="s">
        <v>161</v>
      </c>
      <c r="D55" s="55">
        <v>150400</v>
      </c>
      <c r="E55" s="56" t="s">
        <v>40</v>
      </c>
      <c r="F55" s="57">
        <f t="shared" si="1"/>
        <v>150400</v>
      </c>
    </row>
    <row r="56" spans="1:6" ht="13.2" x14ac:dyDescent="0.25">
      <c r="A56" s="25" t="s">
        <v>145</v>
      </c>
      <c r="B56" s="64" t="s">
        <v>98</v>
      </c>
      <c r="C56" s="27" t="s">
        <v>162</v>
      </c>
      <c r="D56" s="28">
        <v>150400</v>
      </c>
      <c r="E56" s="65" t="s">
        <v>40</v>
      </c>
      <c r="F56" s="66">
        <f t="shared" si="1"/>
        <v>150400</v>
      </c>
    </row>
    <row r="57" spans="1:6" ht="13.2" x14ac:dyDescent="0.25">
      <c r="A57" s="108" t="s">
        <v>441</v>
      </c>
      <c r="B57" s="53" t="s">
        <v>98</v>
      </c>
      <c r="C57" s="110" t="s">
        <v>443</v>
      </c>
      <c r="D57" s="28">
        <v>150400</v>
      </c>
      <c r="E57" s="65" t="s">
        <v>40</v>
      </c>
      <c r="F57" s="66">
        <f t="shared" si="1"/>
        <v>150400</v>
      </c>
    </row>
    <row r="58" spans="1:6" ht="51.6" x14ac:dyDescent="0.25">
      <c r="A58" s="25" t="s">
        <v>163</v>
      </c>
      <c r="B58" s="64" t="s">
        <v>98</v>
      </c>
      <c r="C58" s="27" t="s">
        <v>164</v>
      </c>
      <c r="D58" s="28">
        <v>150400</v>
      </c>
      <c r="E58" s="65" t="s">
        <v>40</v>
      </c>
      <c r="F58" s="66">
        <f t="shared" si="1"/>
        <v>150400</v>
      </c>
    </row>
    <row r="59" spans="1:6" ht="13.2" x14ac:dyDescent="0.25">
      <c r="A59" s="25" t="s">
        <v>165</v>
      </c>
      <c r="B59" s="64" t="s">
        <v>98</v>
      </c>
      <c r="C59" s="27" t="s">
        <v>166</v>
      </c>
      <c r="D59" s="28">
        <v>150400</v>
      </c>
      <c r="E59" s="65" t="s">
        <v>40</v>
      </c>
      <c r="F59" s="66">
        <f t="shared" si="1"/>
        <v>150400</v>
      </c>
    </row>
    <row r="60" spans="1:6" ht="13.2" x14ac:dyDescent="0.25">
      <c r="A60" s="52" t="s">
        <v>167</v>
      </c>
      <c r="B60" s="53" t="s">
        <v>98</v>
      </c>
      <c r="C60" s="54" t="s">
        <v>168</v>
      </c>
      <c r="D60" s="55">
        <v>264800</v>
      </c>
      <c r="E60" s="56">
        <v>241500.03</v>
      </c>
      <c r="F60" s="57">
        <f t="shared" si="1"/>
        <v>23299.97</v>
      </c>
    </row>
    <row r="61" spans="1:6" ht="21" x14ac:dyDescent="0.25">
      <c r="A61" s="25" t="s">
        <v>119</v>
      </c>
      <c r="B61" s="64" t="s">
        <v>98</v>
      </c>
      <c r="C61" s="27" t="s">
        <v>169</v>
      </c>
      <c r="D61" s="28">
        <v>168600</v>
      </c>
      <c r="E61" s="65">
        <v>150232.79999999999</v>
      </c>
      <c r="F61" s="66">
        <f t="shared" si="1"/>
        <v>18367.200000000012</v>
      </c>
    </row>
    <row r="62" spans="1:6" ht="24.6" customHeight="1" x14ac:dyDescent="0.25">
      <c r="A62" s="108" t="s">
        <v>439</v>
      </c>
      <c r="B62" s="53" t="s">
        <v>98</v>
      </c>
      <c r="C62" s="110" t="s">
        <v>444</v>
      </c>
      <c r="D62" s="112">
        <v>168600</v>
      </c>
      <c r="E62" s="113">
        <v>150232.79999999999</v>
      </c>
      <c r="F62" s="114">
        <f t="shared" si="1"/>
        <v>18367.200000000012</v>
      </c>
    </row>
    <row r="63" spans="1:6" ht="61.8" x14ac:dyDescent="0.25">
      <c r="A63" s="67" t="s">
        <v>170</v>
      </c>
      <c r="B63" s="64" t="s">
        <v>98</v>
      </c>
      <c r="C63" s="27" t="s">
        <v>171</v>
      </c>
      <c r="D63" s="28">
        <v>7500</v>
      </c>
      <c r="E63" s="65">
        <v>7500</v>
      </c>
      <c r="F63" s="66" t="str">
        <f t="shared" si="1"/>
        <v>-</v>
      </c>
    </row>
    <row r="64" spans="1:6" ht="21" x14ac:dyDescent="0.25">
      <c r="A64" s="25" t="s">
        <v>109</v>
      </c>
      <c r="B64" s="64" t="s">
        <v>98</v>
      </c>
      <c r="C64" s="27" t="s">
        <v>172</v>
      </c>
      <c r="D64" s="28">
        <v>7500</v>
      </c>
      <c r="E64" s="65">
        <v>7500</v>
      </c>
      <c r="F64" s="66" t="str">
        <f t="shared" si="1"/>
        <v>-</v>
      </c>
    </row>
    <row r="65" spans="1:6" ht="21" x14ac:dyDescent="0.25">
      <c r="A65" s="25" t="s">
        <v>111</v>
      </c>
      <c r="B65" s="64" t="s">
        <v>98</v>
      </c>
      <c r="C65" s="27" t="s">
        <v>173</v>
      </c>
      <c r="D65" s="28">
        <v>7500</v>
      </c>
      <c r="E65" s="65">
        <v>7500</v>
      </c>
      <c r="F65" s="66" t="str">
        <f t="shared" si="1"/>
        <v>-</v>
      </c>
    </row>
    <row r="66" spans="1:6" ht="61.8" x14ac:dyDescent="0.25">
      <c r="A66" s="67" t="s">
        <v>174</v>
      </c>
      <c r="B66" s="64" t="s">
        <v>98</v>
      </c>
      <c r="C66" s="27" t="s">
        <v>175</v>
      </c>
      <c r="D66" s="28">
        <v>25000</v>
      </c>
      <c r="E66" s="65">
        <v>9841.7999999999993</v>
      </c>
      <c r="F66" s="66">
        <f t="shared" si="1"/>
        <v>15158.2</v>
      </c>
    </row>
    <row r="67" spans="1:6" ht="13.2" x14ac:dyDescent="0.25">
      <c r="A67" s="25" t="s">
        <v>137</v>
      </c>
      <c r="B67" s="64" t="s">
        <v>98</v>
      </c>
      <c r="C67" s="27" t="s">
        <v>176</v>
      </c>
      <c r="D67" s="28">
        <v>25000</v>
      </c>
      <c r="E67" s="65">
        <v>9841.7999999999993</v>
      </c>
      <c r="F67" s="66">
        <f t="shared" si="1"/>
        <v>15158.2</v>
      </c>
    </row>
    <row r="68" spans="1:6" ht="13.2" x14ac:dyDescent="0.25">
      <c r="A68" s="25" t="s">
        <v>177</v>
      </c>
      <c r="B68" s="64" t="s">
        <v>98</v>
      </c>
      <c r="C68" s="27" t="s">
        <v>178</v>
      </c>
      <c r="D68" s="28">
        <v>24900</v>
      </c>
      <c r="E68" s="65">
        <v>9786</v>
      </c>
      <c r="F68" s="66">
        <f t="shared" si="1"/>
        <v>15114</v>
      </c>
    </row>
    <row r="69" spans="1:6" ht="13.2" x14ac:dyDescent="0.25">
      <c r="A69" s="25" t="s">
        <v>179</v>
      </c>
      <c r="B69" s="64" t="s">
        <v>98</v>
      </c>
      <c r="C69" s="27" t="s">
        <v>180</v>
      </c>
      <c r="D69" s="28">
        <v>100</v>
      </c>
      <c r="E69" s="65">
        <v>55.8</v>
      </c>
      <c r="F69" s="66">
        <f t="shared" si="1"/>
        <v>44.2</v>
      </c>
    </row>
    <row r="70" spans="1:6" ht="51.6" x14ac:dyDescent="0.25">
      <c r="A70" s="25" t="s">
        <v>181</v>
      </c>
      <c r="B70" s="64" t="s">
        <v>98</v>
      </c>
      <c r="C70" s="27" t="s">
        <v>182</v>
      </c>
      <c r="D70" s="28">
        <v>136100</v>
      </c>
      <c r="E70" s="65">
        <v>132891</v>
      </c>
      <c r="F70" s="66">
        <f t="shared" si="1"/>
        <v>3209</v>
      </c>
    </row>
    <row r="71" spans="1:6" ht="21" x14ac:dyDescent="0.25">
      <c r="A71" s="25" t="s">
        <v>109</v>
      </c>
      <c r="B71" s="64" t="s">
        <v>98</v>
      </c>
      <c r="C71" s="27" t="s">
        <v>183</v>
      </c>
      <c r="D71" s="28">
        <v>136100</v>
      </c>
      <c r="E71" s="65">
        <v>132891</v>
      </c>
      <c r="F71" s="66">
        <f t="shared" si="1"/>
        <v>3209</v>
      </c>
    </row>
    <row r="72" spans="1:6" ht="21" x14ac:dyDescent="0.25">
      <c r="A72" s="25" t="s">
        <v>111</v>
      </c>
      <c r="B72" s="64" t="s">
        <v>98</v>
      </c>
      <c r="C72" s="27" t="s">
        <v>184</v>
      </c>
      <c r="D72" s="28">
        <v>136100</v>
      </c>
      <c r="E72" s="65">
        <v>132891</v>
      </c>
      <c r="F72" s="66">
        <f t="shared" si="1"/>
        <v>3209</v>
      </c>
    </row>
    <row r="73" spans="1:6" ht="21" x14ac:dyDescent="0.25">
      <c r="A73" s="25" t="s">
        <v>185</v>
      </c>
      <c r="B73" s="64" t="s">
        <v>98</v>
      </c>
      <c r="C73" s="27" t="s">
        <v>186</v>
      </c>
      <c r="D73" s="28">
        <v>3000</v>
      </c>
      <c r="E73" s="65">
        <v>3000</v>
      </c>
      <c r="F73" s="66" t="str">
        <f t="shared" si="1"/>
        <v>-</v>
      </c>
    </row>
    <row r="74" spans="1:6" ht="21.6" customHeight="1" x14ac:dyDescent="0.25">
      <c r="A74" s="108" t="s">
        <v>445</v>
      </c>
      <c r="B74" s="109" t="s">
        <v>98</v>
      </c>
      <c r="C74" s="110" t="s">
        <v>446</v>
      </c>
      <c r="D74" s="112">
        <v>3000</v>
      </c>
      <c r="E74" s="113">
        <v>3000</v>
      </c>
      <c r="F74" s="114" t="str">
        <f t="shared" si="1"/>
        <v>-</v>
      </c>
    </row>
    <row r="75" spans="1:6" ht="61.8" x14ac:dyDescent="0.25">
      <c r="A75" s="67" t="s">
        <v>187</v>
      </c>
      <c r="B75" s="64" t="s">
        <v>98</v>
      </c>
      <c r="C75" s="27" t="s">
        <v>188</v>
      </c>
      <c r="D75" s="28">
        <v>3000</v>
      </c>
      <c r="E75" s="65">
        <v>3000</v>
      </c>
      <c r="F75" s="66" t="str">
        <f t="shared" si="1"/>
        <v>-</v>
      </c>
    </row>
    <row r="76" spans="1:6" ht="21" x14ac:dyDescent="0.25">
      <c r="A76" s="25" t="s">
        <v>109</v>
      </c>
      <c r="B76" s="64" t="s">
        <v>98</v>
      </c>
      <c r="C76" s="27" t="s">
        <v>189</v>
      </c>
      <c r="D76" s="28">
        <v>3000</v>
      </c>
      <c r="E76" s="65">
        <v>3000</v>
      </c>
      <c r="F76" s="66" t="str">
        <f t="shared" si="1"/>
        <v>-</v>
      </c>
    </row>
    <row r="77" spans="1:6" ht="21" x14ac:dyDescent="0.25">
      <c r="A77" s="25" t="s">
        <v>111</v>
      </c>
      <c r="B77" s="64" t="s">
        <v>98</v>
      </c>
      <c r="C77" s="27" t="s">
        <v>190</v>
      </c>
      <c r="D77" s="28">
        <v>3000</v>
      </c>
      <c r="E77" s="65">
        <v>3000</v>
      </c>
      <c r="F77" s="66" t="str">
        <f t="shared" si="1"/>
        <v>-</v>
      </c>
    </row>
    <row r="78" spans="1:6" ht="13.2" x14ac:dyDescent="0.25">
      <c r="A78" s="25" t="s">
        <v>145</v>
      </c>
      <c r="B78" s="64" t="s">
        <v>98</v>
      </c>
      <c r="C78" s="27" t="s">
        <v>191</v>
      </c>
      <c r="D78" s="28">
        <v>93200</v>
      </c>
      <c r="E78" s="65">
        <v>88267.23</v>
      </c>
      <c r="F78" s="66">
        <f t="shared" si="1"/>
        <v>4932.7700000000041</v>
      </c>
    </row>
    <row r="79" spans="1:6" ht="14.4" customHeight="1" x14ac:dyDescent="0.25">
      <c r="A79" s="108" t="s">
        <v>441</v>
      </c>
      <c r="B79" s="109" t="s">
        <v>98</v>
      </c>
      <c r="C79" s="110" t="s">
        <v>447</v>
      </c>
      <c r="D79" s="112">
        <v>93200</v>
      </c>
      <c r="E79" s="113">
        <v>88267.23</v>
      </c>
      <c r="F79" s="114">
        <f t="shared" si="1"/>
        <v>4932.7700000000041</v>
      </c>
    </row>
    <row r="80" spans="1:6" ht="21" x14ac:dyDescent="0.25">
      <c r="A80" s="25" t="s">
        <v>192</v>
      </c>
      <c r="B80" s="64" t="s">
        <v>98</v>
      </c>
      <c r="C80" s="27" t="s">
        <v>193</v>
      </c>
      <c r="D80" s="28">
        <v>88500</v>
      </c>
      <c r="E80" s="65">
        <v>88267.23</v>
      </c>
      <c r="F80" s="66">
        <f t="shared" si="1"/>
        <v>232.77000000000407</v>
      </c>
    </row>
    <row r="81" spans="1:6" ht="13.2" x14ac:dyDescent="0.25">
      <c r="A81" s="25" t="s">
        <v>137</v>
      </c>
      <c r="B81" s="64" t="s">
        <v>98</v>
      </c>
      <c r="C81" s="27" t="s">
        <v>194</v>
      </c>
      <c r="D81" s="28">
        <v>88500</v>
      </c>
      <c r="E81" s="65">
        <v>88267.23</v>
      </c>
      <c r="F81" s="66">
        <f t="shared" si="1"/>
        <v>232.77000000000407</v>
      </c>
    </row>
    <row r="82" spans="1:6" ht="13.2" x14ac:dyDescent="0.25">
      <c r="A82" s="25" t="s">
        <v>179</v>
      </c>
      <c r="B82" s="64" t="s">
        <v>98</v>
      </c>
      <c r="C82" s="27" t="s">
        <v>195</v>
      </c>
      <c r="D82" s="28">
        <v>88500</v>
      </c>
      <c r="E82" s="65">
        <v>88267.23</v>
      </c>
      <c r="F82" s="66">
        <f t="shared" si="1"/>
        <v>232.77000000000407</v>
      </c>
    </row>
    <row r="83" spans="1:6" ht="51.6" x14ac:dyDescent="0.25">
      <c r="A83" s="67" t="s">
        <v>196</v>
      </c>
      <c r="B83" s="64" t="s">
        <v>98</v>
      </c>
      <c r="C83" s="27" t="s">
        <v>197</v>
      </c>
      <c r="D83" s="28">
        <v>4700</v>
      </c>
      <c r="E83" s="65" t="s">
        <v>40</v>
      </c>
      <c r="F83" s="66">
        <f t="shared" ref="F83:F115" si="2">IF(OR(D83="-",IF(E83="-",0,E83)&gt;=IF(D83="-",0,D83)),"-",IF(D83="-",0,D83)-IF(E83="-",0,E83))</f>
        <v>4700</v>
      </c>
    </row>
    <row r="84" spans="1:6" ht="13.2" x14ac:dyDescent="0.25">
      <c r="A84" s="25" t="s">
        <v>91</v>
      </c>
      <c r="B84" s="64" t="s">
        <v>98</v>
      </c>
      <c r="C84" s="27" t="s">
        <v>198</v>
      </c>
      <c r="D84" s="28">
        <v>4700</v>
      </c>
      <c r="E84" s="65" t="s">
        <v>40</v>
      </c>
      <c r="F84" s="66">
        <f t="shared" si="2"/>
        <v>4700</v>
      </c>
    </row>
    <row r="85" spans="1:6" ht="13.2" x14ac:dyDescent="0.25">
      <c r="A85" s="52" t="s">
        <v>199</v>
      </c>
      <c r="B85" s="53" t="s">
        <v>98</v>
      </c>
      <c r="C85" s="54" t="s">
        <v>200</v>
      </c>
      <c r="D85" s="55">
        <v>255400</v>
      </c>
      <c r="E85" s="56">
        <v>255400</v>
      </c>
      <c r="F85" s="57" t="str">
        <f t="shared" si="2"/>
        <v>-</v>
      </c>
    </row>
    <row r="86" spans="1:6" ht="13.2" x14ac:dyDescent="0.25">
      <c r="A86" s="52" t="s">
        <v>201</v>
      </c>
      <c r="B86" s="53" t="s">
        <v>98</v>
      </c>
      <c r="C86" s="54" t="s">
        <v>202</v>
      </c>
      <c r="D86" s="55">
        <v>255400</v>
      </c>
      <c r="E86" s="56">
        <v>255400</v>
      </c>
      <c r="F86" s="57" t="str">
        <f t="shared" si="2"/>
        <v>-</v>
      </c>
    </row>
    <row r="87" spans="1:6" ht="13.2" x14ac:dyDescent="0.25">
      <c r="A87" s="25" t="s">
        <v>145</v>
      </c>
      <c r="B87" s="64" t="s">
        <v>98</v>
      </c>
      <c r="C87" s="27" t="s">
        <v>203</v>
      </c>
      <c r="D87" s="28">
        <v>255400</v>
      </c>
      <c r="E87" s="65">
        <v>255400</v>
      </c>
      <c r="F87" s="66" t="str">
        <f t="shared" si="2"/>
        <v>-</v>
      </c>
    </row>
    <row r="88" spans="1:6" ht="12" customHeight="1" x14ac:dyDescent="0.25">
      <c r="A88" s="108" t="s">
        <v>441</v>
      </c>
      <c r="B88" s="109" t="s">
        <v>98</v>
      </c>
      <c r="C88" s="110" t="s">
        <v>448</v>
      </c>
      <c r="D88" s="112">
        <v>255400</v>
      </c>
      <c r="E88" s="113">
        <v>255400</v>
      </c>
      <c r="F88" s="114" t="str">
        <f t="shared" si="2"/>
        <v>-</v>
      </c>
    </row>
    <row r="89" spans="1:6" ht="31.2" x14ac:dyDescent="0.25">
      <c r="A89" s="25" t="s">
        <v>204</v>
      </c>
      <c r="B89" s="64" t="s">
        <v>98</v>
      </c>
      <c r="C89" s="27" t="s">
        <v>205</v>
      </c>
      <c r="D89" s="28">
        <v>255400</v>
      </c>
      <c r="E89" s="65">
        <v>255400</v>
      </c>
      <c r="F89" s="66" t="str">
        <f t="shared" si="2"/>
        <v>-</v>
      </c>
    </row>
    <row r="90" spans="1:6" ht="21" x14ac:dyDescent="0.25">
      <c r="A90" s="25" t="s">
        <v>123</v>
      </c>
      <c r="B90" s="64" t="s">
        <v>98</v>
      </c>
      <c r="C90" s="27" t="s">
        <v>206</v>
      </c>
      <c r="D90" s="28">
        <v>244744.66</v>
      </c>
      <c r="E90" s="65">
        <v>244744.66</v>
      </c>
      <c r="F90" s="66" t="str">
        <f t="shared" si="2"/>
        <v>-</v>
      </c>
    </row>
    <row r="91" spans="1:6" ht="13.2" x14ac:dyDescent="0.25">
      <c r="A91" s="25" t="s">
        <v>125</v>
      </c>
      <c r="B91" s="64" t="s">
        <v>98</v>
      </c>
      <c r="C91" s="27" t="s">
        <v>207</v>
      </c>
      <c r="D91" s="28">
        <v>189922.16</v>
      </c>
      <c r="E91" s="65">
        <v>189922.16</v>
      </c>
      <c r="F91" s="66" t="str">
        <f t="shared" si="2"/>
        <v>-</v>
      </c>
    </row>
    <row r="92" spans="1:6" ht="31.2" x14ac:dyDescent="0.25">
      <c r="A92" s="25" t="s">
        <v>129</v>
      </c>
      <c r="B92" s="64" t="s">
        <v>98</v>
      </c>
      <c r="C92" s="27" t="s">
        <v>208</v>
      </c>
      <c r="D92" s="28">
        <v>54822.5</v>
      </c>
      <c r="E92" s="65">
        <v>54822.5</v>
      </c>
      <c r="F92" s="66" t="str">
        <f t="shared" si="2"/>
        <v>-</v>
      </c>
    </row>
    <row r="93" spans="1:6" ht="21" x14ac:dyDescent="0.25">
      <c r="A93" s="25" t="s">
        <v>109</v>
      </c>
      <c r="B93" s="64" t="s">
        <v>98</v>
      </c>
      <c r="C93" s="27" t="s">
        <v>209</v>
      </c>
      <c r="D93" s="28">
        <v>10655.34</v>
      </c>
      <c r="E93" s="65">
        <v>10655.34</v>
      </c>
      <c r="F93" s="66" t="str">
        <f t="shared" si="2"/>
        <v>-</v>
      </c>
    </row>
    <row r="94" spans="1:6" ht="21" x14ac:dyDescent="0.25">
      <c r="A94" s="25" t="s">
        <v>111</v>
      </c>
      <c r="B94" s="64" t="s">
        <v>98</v>
      </c>
      <c r="C94" s="27" t="s">
        <v>210</v>
      </c>
      <c r="D94" s="28">
        <v>10655.34</v>
      </c>
      <c r="E94" s="65">
        <v>10655.34</v>
      </c>
      <c r="F94" s="66" t="str">
        <f t="shared" si="2"/>
        <v>-</v>
      </c>
    </row>
    <row r="95" spans="1:6" ht="21" x14ac:dyDescent="0.25">
      <c r="A95" s="52" t="s">
        <v>211</v>
      </c>
      <c r="B95" s="53" t="s">
        <v>98</v>
      </c>
      <c r="C95" s="54" t="s">
        <v>212</v>
      </c>
      <c r="D95" s="55">
        <v>53600</v>
      </c>
      <c r="E95" s="56">
        <v>53480</v>
      </c>
      <c r="F95" s="57">
        <f t="shared" si="2"/>
        <v>120</v>
      </c>
    </row>
    <row r="96" spans="1:6" ht="31.2" x14ac:dyDescent="0.25">
      <c r="A96" s="52" t="s">
        <v>213</v>
      </c>
      <c r="B96" s="53" t="s">
        <v>98</v>
      </c>
      <c r="C96" s="54" t="s">
        <v>214</v>
      </c>
      <c r="D96" s="55">
        <v>31800</v>
      </c>
      <c r="E96" s="56">
        <v>31750</v>
      </c>
      <c r="F96" s="57">
        <f t="shared" si="2"/>
        <v>50</v>
      </c>
    </row>
    <row r="97" spans="1:6" ht="41.4" x14ac:dyDescent="0.25">
      <c r="A97" s="25" t="s">
        <v>105</v>
      </c>
      <c r="B97" s="64" t="s">
        <v>98</v>
      </c>
      <c r="C97" s="27" t="s">
        <v>215</v>
      </c>
      <c r="D97" s="28">
        <v>31800</v>
      </c>
      <c r="E97" s="65">
        <v>31750</v>
      </c>
      <c r="F97" s="66">
        <f t="shared" si="2"/>
        <v>50</v>
      </c>
    </row>
    <row r="98" spans="1:6" ht="16.8" customHeight="1" x14ac:dyDescent="0.25">
      <c r="A98" s="108" t="s">
        <v>435</v>
      </c>
      <c r="B98" s="109" t="s">
        <v>98</v>
      </c>
      <c r="C98" s="110" t="s">
        <v>449</v>
      </c>
      <c r="D98" s="112">
        <v>25800</v>
      </c>
      <c r="E98" s="113">
        <v>25750</v>
      </c>
      <c r="F98" s="114">
        <f t="shared" si="2"/>
        <v>50</v>
      </c>
    </row>
    <row r="99" spans="1:6" ht="61.8" x14ac:dyDescent="0.25">
      <c r="A99" s="67" t="s">
        <v>107</v>
      </c>
      <c r="B99" s="64" t="s">
        <v>98</v>
      </c>
      <c r="C99" s="27" t="s">
        <v>216</v>
      </c>
      <c r="D99" s="28">
        <v>25800</v>
      </c>
      <c r="E99" s="65">
        <v>25750</v>
      </c>
      <c r="F99" s="66">
        <f t="shared" si="2"/>
        <v>50</v>
      </c>
    </row>
    <row r="100" spans="1:6" ht="21" x14ac:dyDescent="0.25">
      <c r="A100" s="25" t="s">
        <v>109</v>
      </c>
      <c r="B100" s="64" t="s">
        <v>98</v>
      </c>
      <c r="C100" s="27" t="s">
        <v>217</v>
      </c>
      <c r="D100" s="28">
        <v>25800</v>
      </c>
      <c r="E100" s="65">
        <v>25750</v>
      </c>
      <c r="F100" s="66">
        <f t="shared" si="2"/>
        <v>50</v>
      </c>
    </row>
    <row r="101" spans="1:6" ht="21" x14ac:dyDescent="0.25">
      <c r="A101" s="25" t="s">
        <v>111</v>
      </c>
      <c r="B101" s="64" t="s">
        <v>98</v>
      </c>
      <c r="C101" s="27" t="s">
        <v>218</v>
      </c>
      <c r="D101" s="28">
        <v>25800</v>
      </c>
      <c r="E101" s="65">
        <v>25750</v>
      </c>
      <c r="F101" s="66">
        <f t="shared" si="2"/>
        <v>50</v>
      </c>
    </row>
    <row r="102" spans="1:6" ht="16.8" customHeight="1" x14ac:dyDescent="0.25">
      <c r="A102" s="108" t="s">
        <v>450</v>
      </c>
      <c r="B102" s="109" t="s">
        <v>98</v>
      </c>
      <c r="C102" s="110" t="s">
        <v>451</v>
      </c>
      <c r="D102" s="112">
        <v>6000</v>
      </c>
      <c r="E102" s="113">
        <v>6000</v>
      </c>
      <c r="F102" s="114" t="str">
        <f t="shared" si="2"/>
        <v>-</v>
      </c>
    </row>
    <row r="103" spans="1:6" ht="82.2" x14ac:dyDescent="0.25">
      <c r="A103" s="67" t="s">
        <v>219</v>
      </c>
      <c r="B103" s="64" t="s">
        <v>98</v>
      </c>
      <c r="C103" s="27" t="s">
        <v>220</v>
      </c>
      <c r="D103" s="28">
        <v>6000</v>
      </c>
      <c r="E103" s="65">
        <v>6000</v>
      </c>
      <c r="F103" s="66" t="str">
        <f t="shared" si="2"/>
        <v>-</v>
      </c>
    </row>
    <row r="104" spans="1:6" ht="21" x14ac:dyDescent="0.25">
      <c r="A104" s="25" t="s">
        <v>109</v>
      </c>
      <c r="B104" s="64" t="s">
        <v>98</v>
      </c>
      <c r="C104" s="27" t="s">
        <v>221</v>
      </c>
      <c r="D104" s="28">
        <v>6000</v>
      </c>
      <c r="E104" s="65">
        <v>6000</v>
      </c>
      <c r="F104" s="66" t="str">
        <f t="shared" si="2"/>
        <v>-</v>
      </c>
    </row>
    <row r="105" spans="1:6" ht="21" x14ac:dyDescent="0.25">
      <c r="A105" s="25" t="s">
        <v>111</v>
      </c>
      <c r="B105" s="64" t="s">
        <v>98</v>
      </c>
      <c r="C105" s="27" t="s">
        <v>222</v>
      </c>
      <c r="D105" s="28">
        <v>6000</v>
      </c>
      <c r="E105" s="65">
        <v>6000</v>
      </c>
      <c r="F105" s="66" t="str">
        <f t="shared" si="2"/>
        <v>-</v>
      </c>
    </row>
    <row r="106" spans="1:6" ht="21" x14ac:dyDescent="0.25">
      <c r="A106" s="52" t="s">
        <v>223</v>
      </c>
      <c r="B106" s="53" t="s">
        <v>98</v>
      </c>
      <c r="C106" s="54" t="s">
        <v>224</v>
      </c>
      <c r="D106" s="55">
        <v>21800</v>
      </c>
      <c r="E106" s="56">
        <v>21730</v>
      </c>
      <c r="F106" s="57">
        <f t="shared" si="2"/>
        <v>70</v>
      </c>
    </row>
    <row r="107" spans="1:6" ht="31.2" x14ac:dyDescent="0.25">
      <c r="A107" s="25" t="s">
        <v>225</v>
      </c>
      <c r="B107" s="64" t="s">
        <v>98</v>
      </c>
      <c r="C107" s="27" t="s">
        <v>226</v>
      </c>
      <c r="D107" s="28">
        <v>21800</v>
      </c>
      <c r="E107" s="65">
        <v>21730</v>
      </c>
      <c r="F107" s="66">
        <f t="shared" si="2"/>
        <v>70</v>
      </c>
    </row>
    <row r="108" spans="1:6" ht="21" x14ac:dyDescent="0.25">
      <c r="A108" s="108" t="s">
        <v>452</v>
      </c>
      <c r="B108" s="109" t="s">
        <v>98</v>
      </c>
      <c r="C108" s="110" t="s">
        <v>453</v>
      </c>
      <c r="D108" s="112">
        <v>21800</v>
      </c>
      <c r="E108" s="113">
        <v>21730</v>
      </c>
      <c r="F108" s="114">
        <f t="shared" si="2"/>
        <v>70</v>
      </c>
    </row>
    <row r="109" spans="1:6" ht="61.8" x14ac:dyDescent="0.25">
      <c r="A109" s="67" t="s">
        <v>227</v>
      </c>
      <c r="B109" s="64" t="s">
        <v>98</v>
      </c>
      <c r="C109" s="27" t="s">
        <v>228</v>
      </c>
      <c r="D109" s="28">
        <v>3000</v>
      </c>
      <c r="E109" s="65">
        <v>2940</v>
      </c>
      <c r="F109" s="66">
        <f t="shared" si="2"/>
        <v>60</v>
      </c>
    </row>
    <row r="110" spans="1:6" ht="21" x14ac:dyDescent="0.25">
      <c r="A110" s="25" t="s">
        <v>109</v>
      </c>
      <c r="B110" s="64" t="s">
        <v>98</v>
      </c>
      <c r="C110" s="27" t="s">
        <v>229</v>
      </c>
      <c r="D110" s="28">
        <v>3000</v>
      </c>
      <c r="E110" s="65">
        <v>2940</v>
      </c>
      <c r="F110" s="66">
        <f t="shared" si="2"/>
        <v>60</v>
      </c>
    </row>
    <row r="111" spans="1:6" ht="21" x14ac:dyDescent="0.25">
      <c r="A111" s="25" t="s">
        <v>111</v>
      </c>
      <c r="B111" s="64" t="s">
        <v>98</v>
      </c>
      <c r="C111" s="27" t="s">
        <v>230</v>
      </c>
      <c r="D111" s="28">
        <v>3000</v>
      </c>
      <c r="E111" s="65">
        <v>2940</v>
      </c>
      <c r="F111" s="66">
        <f t="shared" si="2"/>
        <v>60</v>
      </c>
    </row>
    <row r="112" spans="1:6" ht="61.8" x14ac:dyDescent="0.25">
      <c r="A112" s="67" t="s">
        <v>231</v>
      </c>
      <c r="B112" s="64" t="s">
        <v>98</v>
      </c>
      <c r="C112" s="27" t="s">
        <v>232</v>
      </c>
      <c r="D112" s="28">
        <v>18800</v>
      </c>
      <c r="E112" s="65">
        <v>18790</v>
      </c>
      <c r="F112" s="66">
        <f t="shared" si="2"/>
        <v>10</v>
      </c>
    </row>
    <row r="113" spans="1:6" ht="21" x14ac:dyDescent="0.25">
      <c r="A113" s="25" t="s">
        <v>109</v>
      </c>
      <c r="B113" s="64" t="s">
        <v>98</v>
      </c>
      <c r="C113" s="27" t="s">
        <v>233</v>
      </c>
      <c r="D113" s="28">
        <v>18800</v>
      </c>
      <c r="E113" s="65">
        <v>18790</v>
      </c>
      <c r="F113" s="66">
        <f t="shared" si="2"/>
        <v>10</v>
      </c>
    </row>
    <row r="114" spans="1:6" ht="21" x14ac:dyDescent="0.25">
      <c r="A114" s="25" t="s">
        <v>111</v>
      </c>
      <c r="B114" s="64" t="s">
        <v>98</v>
      </c>
      <c r="C114" s="27" t="s">
        <v>234</v>
      </c>
      <c r="D114" s="28">
        <v>18800</v>
      </c>
      <c r="E114" s="65">
        <v>18790</v>
      </c>
      <c r="F114" s="66">
        <f t="shared" si="2"/>
        <v>10</v>
      </c>
    </row>
    <row r="115" spans="1:6" ht="13.2" x14ac:dyDescent="0.25">
      <c r="A115" s="52" t="s">
        <v>235</v>
      </c>
      <c r="B115" s="53" t="s">
        <v>98</v>
      </c>
      <c r="C115" s="54" t="s">
        <v>236</v>
      </c>
      <c r="D115" s="55">
        <v>319000</v>
      </c>
      <c r="E115" s="56">
        <v>319000</v>
      </c>
      <c r="F115" s="57" t="str">
        <f t="shared" si="2"/>
        <v>-</v>
      </c>
    </row>
    <row r="116" spans="1:6" ht="13.2" x14ac:dyDescent="0.25">
      <c r="A116" s="52" t="s">
        <v>237</v>
      </c>
      <c r="B116" s="53" t="s">
        <v>98</v>
      </c>
      <c r="C116" s="54" t="s">
        <v>238</v>
      </c>
      <c r="D116" s="55">
        <v>300000</v>
      </c>
      <c r="E116" s="56">
        <v>300000</v>
      </c>
      <c r="F116" s="57" t="str">
        <f t="shared" ref="F116:F150" si="3">IF(OR(D116="-",IF(E116="-",0,E116)&gt;=IF(D116="-",0,D116)),"-",IF(D116="-",0,D116)-IF(E116="-",0,E116))</f>
        <v>-</v>
      </c>
    </row>
    <row r="117" spans="1:6" ht="21" x14ac:dyDescent="0.25">
      <c r="A117" s="25" t="s">
        <v>239</v>
      </c>
      <c r="B117" s="64" t="s">
        <v>98</v>
      </c>
      <c r="C117" s="27" t="s">
        <v>240</v>
      </c>
      <c r="D117" s="28">
        <v>300000</v>
      </c>
      <c r="E117" s="65">
        <v>300000</v>
      </c>
      <c r="F117" s="66" t="str">
        <f t="shared" si="3"/>
        <v>-</v>
      </c>
    </row>
    <row r="118" spans="1:6" s="116" customFormat="1" ht="25.2" customHeight="1" x14ac:dyDescent="0.25">
      <c r="A118" s="108" t="s">
        <v>454</v>
      </c>
      <c r="B118" s="101" t="s">
        <v>98</v>
      </c>
      <c r="C118" s="37" t="s">
        <v>455</v>
      </c>
      <c r="D118" s="38">
        <v>300000</v>
      </c>
      <c r="E118" s="115">
        <v>300000</v>
      </c>
      <c r="F118" s="39" t="str">
        <f t="shared" si="3"/>
        <v>-</v>
      </c>
    </row>
    <row r="119" spans="1:6" ht="61.8" x14ac:dyDescent="0.25">
      <c r="A119" s="67" t="s">
        <v>241</v>
      </c>
      <c r="B119" s="64" t="s">
        <v>98</v>
      </c>
      <c r="C119" s="27" t="s">
        <v>242</v>
      </c>
      <c r="D119" s="28">
        <v>300000</v>
      </c>
      <c r="E119" s="65">
        <v>300000</v>
      </c>
      <c r="F119" s="66" t="str">
        <f t="shared" si="3"/>
        <v>-</v>
      </c>
    </row>
    <row r="120" spans="1:6" ht="21" x14ac:dyDescent="0.25">
      <c r="A120" s="25" t="s">
        <v>109</v>
      </c>
      <c r="B120" s="64" t="s">
        <v>98</v>
      </c>
      <c r="C120" s="27" t="s">
        <v>243</v>
      </c>
      <c r="D120" s="28">
        <v>300000</v>
      </c>
      <c r="E120" s="65">
        <v>300000</v>
      </c>
      <c r="F120" s="66" t="str">
        <f t="shared" si="3"/>
        <v>-</v>
      </c>
    </row>
    <row r="121" spans="1:6" ht="21" x14ac:dyDescent="0.25">
      <c r="A121" s="25" t="s">
        <v>111</v>
      </c>
      <c r="B121" s="64" t="s">
        <v>98</v>
      </c>
      <c r="C121" s="27" t="s">
        <v>244</v>
      </c>
      <c r="D121" s="28">
        <v>300000</v>
      </c>
      <c r="E121" s="65">
        <v>300000</v>
      </c>
      <c r="F121" s="66" t="str">
        <f t="shared" si="3"/>
        <v>-</v>
      </c>
    </row>
    <row r="122" spans="1:6" ht="13.2" x14ac:dyDescent="0.25">
      <c r="A122" s="52" t="s">
        <v>245</v>
      </c>
      <c r="B122" s="53" t="s">
        <v>98</v>
      </c>
      <c r="C122" s="54" t="s">
        <v>246</v>
      </c>
      <c r="D122" s="55">
        <v>19000</v>
      </c>
      <c r="E122" s="56">
        <v>19000</v>
      </c>
      <c r="F122" s="57" t="str">
        <f t="shared" si="3"/>
        <v>-</v>
      </c>
    </row>
    <row r="123" spans="1:6" ht="13.2" x14ac:dyDescent="0.25">
      <c r="A123" s="25" t="s">
        <v>145</v>
      </c>
      <c r="B123" s="64" t="s">
        <v>98</v>
      </c>
      <c r="C123" s="27" t="s">
        <v>247</v>
      </c>
      <c r="D123" s="28">
        <v>19000</v>
      </c>
      <c r="E123" s="65">
        <v>19000</v>
      </c>
      <c r="F123" s="66" t="str">
        <f t="shared" si="3"/>
        <v>-</v>
      </c>
    </row>
    <row r="124" spans="1:6" ht="18.600000000000001" customHeight="1" x14ac:dyDescent="0.25">
      <c r="A124" s="108" t="s">
        <v>441</v>
      </c>
      <c r="B124" s="109" t="s">
        <v>98</v>
      </c>
      <c r="C124" s="110" t="s">
        <v>456</v>
      </c>
      <c r="D124" s="112">
        <v>19000</v>
      </c>
      <c r="E124" s="113">
        <v>19000</v>
      </c>
      <c r="F124" s="114" t="str">
        <f t="shared" si="3"/>
        <v>-</v>
      </c>
    </row>
    <row r="125" spans="1:6" ht="21" x14ac:dyDescent="0.25">
      <c r="A125" s="25" t="s">
        <v>192</v>
      </c>
      <c r="B125" s="64" t="s">
        <v>98</v>
      </c>
      <c r="C125" s="27" t="s">
        <v>248</v>
      </c>
      <c r="D125" s="28">
        <v>19000</v>
      </c>
      <c r="E125" s="65">
        <v>19000</v>
      </c>
      <c r="F125" s="66" t="str">
        <f t="shared" si="3"/>
        <v>-</v>
      </c>
    </row>
    <row r="126" spans="1:6" ht="21" x14ac:dyDescent="0.25">
      <c r="A126" s="25" t="s">
        <v>109</v>
      </c>
      <c r="B126" s="64" t="s">
        <v>98</v>
      </c>
      <c r="C126" s="27" t="s">
        <v>249</v>
      </c>
      <c r="D126" s="28">
        <v>19000</v>
      </c>
      <c r="E126" s="65">
        <v>19000</v>
      </c>
      <c r="F126" s="66" t="str">
        <f t="shared" si="3"/>
        <v>-</v>
      </c>
    </row>
    <row r="127" spans="1:6" ht="21" x14ac:dyDescent="0.25">
      <c r="A127" s="25" t="s">
        <v>111</v>
      </c>
      <c r="B127" s="64" t="s">
        <v>98</v>
      </c>
      <c r="C127" s="27" t="s">
        <v>250</v>
      </c>
      <c r="D127" s="28">
        <v>4000</v>
      </c>
      <c r="E127" s="65">
        <v>4000</v>
      </c>
      <c r="F127" s="66" t="str">
        <f t="shared" si="3"/>
        <v>-</v>
      </c>
    </row>
    <row r="128" spans="1:6" ht="31.2" x14ac:dyDescent="0.25">
      <c r="A128" s="25" t="s">
        <v>251</v>
      </c>
      <c r="B128" s="64" t="s">
        <v>98</v>
      </c>
      <c r="C128" s="27" t="s">
        <v>252</v>
      </c>
      <c r="D128" s="28">
        <v>15000</v>
      </c>
      <c r="E128" s="65">
        <v>15000</v>
      </c>
      <c r="F128" s="66" t="str">
        <f t="shared" si="3"/>
        <v>-</v>
      </c>
    </row>
    <row r="129" spans="1:6" ht="13.2" x14ac:dyDescent="0.25">
      <c r="A129" s="52" t="s">
        <v>253</v>
      </c>
      <c r="B129" s="53" t="s">
        <v>98</v>
      </c>
      <c r="C129" s="54" t="s">
        <v>254</v>
      </c>
      <c r="D129" s="55">
        <v>2175300</v>
      </c>
      <c r="E129" s="56">
        <v>2174615.9700000002</v>
      </c>
      <c r="F129" s="57">
        <f t="shared" si="3"/>
        <v>684.02999999979511</v>
      </c>
    </row>
    <row r="130" spans="1:6" ht="13.2" x14ac:dyDescent="0.25">
      <c r="A130" s="52" t="s">
        <v>255</v>
      </c>
      <c r="B130" s="53" t="s">
        <v>98</v>
      </c>
      <c r="C130" s="54" t="s">
        <v>256</v>
      </c>
      <c r="D130" s="55">
        <v>2175300</v>
      </c>
      <c r="E130" s="56">
        <v>2174615.9700000002</v>
      </c>
      <c r="F130" s="57">
        <f t="shared" si="3"/>
        <v>684.02999999979511</v>
      </c>
    </row>
    <row r="131" spans="1:6" ht="31.2" x14ac:dyDescent="0.25">
      <c r="A131" s="25" t="s">
        <v>225</v>
      </c>
      <c r="B131" s="64" t="s">
        <v>98</v>
      </c>
      <c r="C131" s="27" t="s">
        <v>257</v>
      </c>
      <c r="D131" s="28">
        <v>26500</v>
      </c>
      <c r="E131" s="65">
        <v>26428.45</v>
      </c>
      <c r="F131" s="66">
        <f t="shared" si="3"/>
        <v>71.549999999999272</v>
      </c>
    </row>
    <row r="132" spans="1:6" ht="24.6" customHeight="1" x14ac:dyDescent="0.25">
      <c r="A132" s="108" t="s">
        <v>457</v>
      </c>
      <c r="B132" s="109" t="s">
        <v>98</v>
      </c>
      <c r="C132" s="110" t="s">
        <v>458</v>
      </c>
      <c r="D132" s="112">
        <v>26500</v>
      </c>
      <c r="E132" s="113">
        <v>26428.45</v>
      </c>
      <c r="F132" s="114">
        <f t="shared" si="3"/>
        <v>71.549999999999272</v>
      </c>
    </row>
    <row r="133" spans="1:6" ht="72" x14ac:dyDescent="0.25">
      <c r="A133" s="67" t="s">
        <v>258</v>
      </c>
      <c r="B133" s="64" t="s">
        <v>98</v>
      </c>
      <c r="C133" s="27" t="s">
        <v>259</v>
      </c>
      <c r="D133" s="28">
        <v>26500</v>
      </c>
      <c r="E133" s="65">
        <v>26428.45</v>
      </c>
      <c r="F133" s="66">
        <f t="shared" si="3"/>
        <v>71.549999999999272</v>
      </c>
    </row>
    <row r="134" spans="1:6" ht="21" x14ac:dyDescent="0.25">
      <c r="A134" s="25" t="s">
        <v>109</v>
      </c>
      <c r="B134" s="64" t="s">
        <v>98</v>
      </c>
      <c r="C134" s="27" t="s">
        <v>260</v>
      </c>
      <c r="D134" s="28">
        <v>26500</v>
      </c>
      <c r="E134" s="65">
        <v>26428.45</v>
      </c>
      <c r="F134" s="66">
        <f t="shared" si="3"/>
        <v>71.549999999999272</v>
      </c>
    </row>
    <row r="135" spans="1:6" ht="21" x14ac:dyDescent="0.25">
      <c r="A135" s="25" t="s">
        <v>111</v>
      </c>
      <c r="B135" s="64" t="s">
        <v>98</v>
      </c>
      <c r="C135" s="27" t="s">
        <v>261</v>
      </c>
      <c r="D135" s="28">
        <v>26500</v>
      </c>
      <c r="E135" s="65">
        <v>26428.45</v>
      </c>
      <c r="F135" s="66">
        <f t="shared" si="3"/>
        <v>71.549999999999272</v>
      </c>
    </row>
    <row r="136" spans="1:6" ht="21" x14ac:dyDescent="0.25">
      <c r="A136" s="25" t="s">
        <v>262</v>
      </c>
      <c r="B136" s="64" t="s">
        <v>98</v>
      </c>
      <c r="C136" s="27" t="s">
        <v>263</v>
      </c>
      <c r="D136" s="28">
        <v>1452600</v>
      </c>
      <c r="E136" s="65">
        <v>1452554.14</v>
      </c>
      <c r="F136" s="66">
        <f t="shared" si="3"/>
        <v>45.860000000102445</v>
      </c>
    </row>
    <row r="137" spans="1:6" ht="20.399999999999999" customHeight="1" x14ac:dyDescent="0.25">
      <c r="A137" s="108" t="s">
        <v>459</v>
      </c>
      <c r="B137" s="109" t="s">
        <v>98</v>
      </c>
      <c r="C137" s="110" t="s">
        <v>460</v>
      </c>
      <c r="D137" s="112">
        <v>1452600</v>
      </c>
      <c r="E137" s="113">
        <v>1452554.14</v>
      </c>
      <c r="F137" s="114">
        <f t="shared" si="3"/>
        <v>45.860000000102445</v>
      </c>
    </row>
    <row r="138" spans="1:6" ht="41.4" x14ac:dyDescent="0.25">
      <c r="A138" s="25" t="s">
        <v>264</v>
      </c>
      <c r="B138" s="64" t="s">
        <v>98</v>
      </c>
      <c r="C138" s="27" t="s">
        <v>265</v>
      </c>
      <c r="D138" s="28">
        <v>1452600</v>
      </c>
      <c r="E138" s="65">
        <v>1452554.14</v>
      </c>
      <c r="F138" s="66">
        <f t="shared" si="3"/>
        <v>45.860000000102445</v>
      </c>
    </row>
    <row r="139" spans="1:6" ht="21" x14ac:dyDescent="0.25">
      <c r="A139" s="25" t="s">
        <v>109</v>
      </c>
      <c r="B139" s="64" t="s">
        <v>98</v>
      </c>
      <c r="C139" s="27" t="s">
        <v>266</v>
      </c>
      <c r="D139" s="28">
        <v>1452600</v>
      </c>
      <c r="E139" s="65">
        <v>1452554.14</v>
      </c>
      <c r="F139" s="66">
        <f t="shared" si="3"/>
        <v>45.860000000102445</v>
      </c>
    </row>
    <row r="140" spans="1:6" ht="21" x14ac:dyDescent="0.25">
      <c r="A140" s="25" t="s">
        <v>111</v>
      </c>
      <c r="B140" s="64" t="s">
        <v>98</v>
      </c>
      <c r="C140" s="27" t="s">
        <v>267</v>
      </c>
      <c r="D140" s="28">
        <v>371000</v>
      </c>
      <c r="E140" s="65">
        <v>370965</v>
      </c>
      <c r="F140" s="66">
        <f t="shared" si="3"/>
        <v>35</v>
      </c>
    </row>
    <row r="141" spans="1:6" ht="13.2" x14ac:dyDescent="0.25">
      <c r="A141" s="25" t="s">
        <v>135</v>
      </c>
      <c r="B141" s="64" t="s">
        <v>98</v>
      </c>
      <c r="C141" s="27" t="s">
        <v>268</v>
      </c>
      <c r="D141" s="28">
        <v>1081600</v>
      </c>
      <c r="E141" s="65">
        <v>1081589.1399999999</v>
      </c>
      <c r="F141" s="66">
        <f t="shared" si="3"/>
        <v>10.860000000102445</v>
      </c>
    </row>
    <row r="142" spans="1:6" ht="21" x14ac:dyDescent="0.25">
      <c r="A142" s="25" t="s">
        <v>269</v>
      </c>
      <c r="B142" s="64" t="s">
        <v>98</v>
      </c>
      <c r="C142" s="27" t="s">
        <v>270</v>
      </c>
      <c r="D142" s="28">
        <v>60600</v>
      </c>
      <c r="E142" s="65">
        <v>60550</v>
      </c>
      <c r="F142" s="66">
        <f t="shared" si="3"/>
        <v>50</v>
      </c>
    </row>
    <row r="143" spans="1:6" ht="23.4" customHeight="1" x14ac:dyDescent="0.25">
      <c r="A143" s="108" t="s">
        <v>461</v>
      </c>
      <c r="B143" s="109" t="s">
        <v>98</v>
      </c>
      <c r="C143" s="110" t="s">
        <v>462</v>
      </c>
      <c r="D143" s="112">
        <v>60600</v>
      </c>
      <c r="E143" s="113">
        <v>60550</v>
      </c>
      <c r="F143" s="114">
        <f t="shared" si="3"/>
        <v>50</v>
      </c>
    </row>
    <row r="144" spans="1:6" ht="41.4" x14ac:dyDescent="0.25">
      <c r="A144" s="25" t="s">
        <v>271</v>
      </c>
      <c r="B144" s="64" t="s">
        <v>98</v>
      </c>
      <c r="C144" s="27" t="s">
        <v>272</v>
      </c>
      <c r="D144" s="28">
        <v>60600</v>
      </c>
      <c r="E144" s="65">
        <v>60550</v>
      </c>
      <c r="F144" s="66">
        <f t="shared" si="3"/>
        <v>50</v>
      </c>
    </row>
    <row r="145" spans="1:6" ht="21" x14ac:dyDescent="0.25">
      <c r="A145" s="25" t="s">
        <v>109</v>
      </c>
      <c r="B145" s="64" t="s">
        <v>98</v>
      </c>
      <c r="C145" s="27" t="s">
        <v>273</v>
      </c>
      <c r="D145" s="28">
        <v>60600</v>
      </c>
      <c r="E145" s="65">
        <v>60550</v>
      </c>
      <c r="F145" s="66">
        <f t="shared" si="3"/>
        <v>50</v>
      </c>
    </row>
    <row r="146" spans="1:6" ht="21" x14ac:dyDescent="0.25">
      <c r="A146" s="25" t="s">
        <v>111</v>
      </c>
      <c r="B146" s="64" t="s">
        <v>98</v>
      </c>
      <c r="C146" s="27" t="s">
        <v>274</v>
      </c>
      <c r="D146" s="28">
        <v>60600</v>
      </c>
      <c r="E146" s="65">
        <v>60550</v>
      </c>
      <c r="F146" s="66">
        <f t="shared" si="3"/>
        <v>50</v>
      </c>
    </row>
    <row r="147" spans="1:6" ht="21" x14ac:dyDescent="0.25">
      <c r="A147" s="25" t="s">
        <v>275</v>
      </c>
      <c r="B147" s="64" t="s">
        <v>98</v>
      </c>
      <c r="C147" s="27" t="s">
        <v>276</v>
      </c>
      <c r="D147" s="28">
        <v>635600</v>
      </c>
      <c r="E147" s="65">
        <v>635083.38</v>
      </c>
      <c r="F147" s="66">
        <f t="shared" si="3"/>
        <v>516.61999999999534</v>
      </c>
    </row>
    <row r="148" spans="1:6" ht="22.2" customHeight="1" x14ac:dyDescent="0.25">
      <c r="A148" s="108" t="s">
        <v>463</v>
      </c>
      <c r="B148" s="109" t="s">
        <v>98</v>
      </c>
      <c r="C148" s="110" t="s">
        <v>464</v>
      </c>
      <c r="D148" s="112">
        <v>635600</v>
      </c>
      <c r="E148" s="113">
        <v>635083.38</v>
      </c>
      <c r="F148" s="114">
        <f t="shared" si="3"/>
        <v>516.61999999999534</v>
      </c>
    </row>
    <row r="149" spans="1:6" ht="51.6" x14ac:dyDescent="0.25">
      <c r="A149" s="25" t="s">
        <v>277</v>
      </c>
      <c r="B149" s="64" t="s">
        <v>98</v>
      </c>
      <c r="C149" s="27" t="s">
        <v>278</v>
      </c>
      <c r="D149" s="28">
        <v>34000</v>
      </c>
      <c r="E149" s="65">
        <v>34000</v>
      </c>
      <c r="F149" s="66" t="str">
        <f t="shared" si="3"/>
        <v>-</v>
      </c>
    </row>
    <row r="150" spans="1:6" ht="21" x14ac:dyDescent="0.25">
      <c r="A150" s="25" t="s">
        <v>109</v>
      </c>
      <c r="B150" s="64" t="s">
        <v>98</v>
      </c>
      <c r="C150" s="27" t="s">
        <v>279</v>
      </c>
      <c r="D150" s="28">
        <v>34000</v>
      </c>
      <c r="E150" s="65">
        <v>34000</v>
      </c>
      <c r="F150" s="66" t="str">
        <f t="shared" si="3"/>
        <v>-</v>
      </c>
    </row>
    <row r="151" spans="1:6" ht="21" x14ac:dyDescent="0.25">
      <c r="A151" s="25" t="s">
        <v>111</v>
      </c>
      <c r="B151" s="64" t="s">
        <v>98</v>
      </c>
      <c r="C151" s="27" t="s">
        <v>280</v>
      </c>
      <c r="D151" s="28">
        <v>34000</v>
      </c>
      <c r="E151" s="65">
        <v>34000</v>
      </c>
      <c r="F151" s="66" t="str">
        <f t="shared" ref="F151:F182" si="4">IF(OR(D151="-",IF(E151="-",0,E151)&gt;=IF(D151="-",0,D151)),"-",IF(D151="-",0,D151)-IF(E151="-",0,E151))</f>
        <v>-</v>
      </c>
    </row>
    <row r="152" spans="1:6" ht="51.6" x14ac:dyDescent="0.25">
      <c r="A152" s="25" t="s">
        <v>281</v>
      </c>
      <c r="B152" s="64" t="s">
        <v>98</v>
      </c>
      <c r="C152" s="27" t="s">
        <v>282</v>
      </c>
      <c r="D152" s="28">
        <v>72000</v>
      </c>
      <c r="E152" s="65">
        <v>71938.600000000006</v>
      </c>
      <c r="F152" s="66">
        <f t="shared" si="4"/>
        <v>61.399999999994179</v>
      </c>
    </row>
    <row r="153" spans="1:6" ht="21" x14ac:dyDescent="0.25">
      <c r="A153" s="25" t="s">
        <v>109</v>
      </c>
      <c r="B153" s="64" t="s">
        <v>98</v>
      </c>
      <c r="C153" s="27" t="s">
        <v>283</v>
      </c>
      <c r="D153" s="28">
        <v>72000</v>
      </c>
      <c r="E153" s="65">
        <v>71938.600000000006</v>
      </c>
      <c r="F153" s="66">
        <f t="shared" si="4"/>
        <v>61.399999999994179</v>
      </c>
    </row>
    <row r="154" spans="1:6" ht="21" x14ac:dyDescent="0.25">
      <c r="A154" s="25" t="s">
        <v>111</v>
      </c>
      <c r="B154" s="64" t="s">
        <v>98</v>
      </c>
      <c r="C154" s="27" t="s">
        <v>284</v>
      </c>
      <c r="D154" s="28">
        <v>72000</v>
      </c>
      <c r="E154" s="65">
        <v>71938.600000000006</v>
      </c>
      <c r="F154" s="66">
        <f t="shared" si="4"/>
        <v>61.399999999994179</v>
      </c>
    </row>
    <row r="155" spans="1:6" ht="61.8" x14ac:dyDescent="0.25">
      <c r="A155" s="67" t="s">
        <v>285</v>
      </c>
      <c r="B155" s="64" t="s">
        <v>98</v>
      </c>
      <c r="C155" s="27" t="s">
        <v>286</v>
      </c>
      <c r="D155" s="28">
        <v>469600</v>
      </c>
      <c r="E155" s="65">
        <v>469144.78</v>
      </c>
      <c r="F155" s="66">
        <f t="shared" si="4"/>
        <v>455.21999999997206</v>
      </c>
    </row>
    <row r="156" spans="1:6" ht="21" x14ac:dyDescent="0.25">
      <c r="A156" s="25" t="s">
        <v>109</v>
      </c>
      <c r="B156" s="64" t="s">
        <v>98</v>
      </c>
      <c r="C156" s="27" t="s">
        <v>287</v>
      </c>
      <c r="D156" s="28">
        <v>469000</v>
      </c>
      <c r="E156" s="65">
        <v>468604.78</v>
      </c>
      <c r="F156" s="66">
        <f t="shared" si="4"/>
        <v>395.21999999997206</v>
      </c>
    </row>
    <row r="157" spans="1:6" ht="21" x14ac:dyDescent="0.25">
      <c r="A157" s="25" t="s">
        <v>111</v>
      </c>
      <c r="B157" s="64" t="s">
        <v>98</v>
      </c>
      <c r="C157" s="27" t="s">
        <v>288</v>
      </c>
      <c r="D157" s="28">
        <v>469000</v>
      </c>
      <c r="E157" s="65">
        <v>468604.78</v>
      </c>
      <c r="F157" s="66">
        <f t="shared" si="4"/>
        <v>395.21999999997206</v>
      </c>
    </row>
    <row r="158" spans="1:6" ht="13.2" x14ac:dyDescent="0.25">
      <c r="A158" s="25" t="s">
        <v>137</v>
      </c>
      <c r="B158" s="64" t="s">
        <v>98</v>
      </c>
      <c r="C158" s="27" t="s">
        <v>289</v>
      </c>
      <c r="D158" s="28">
        <v>600</v>
      </c>
      <c r="E158" s="65">
        <v>540</v>
      </c>
      <c r="F158" s="66">
        <f t="shared" si="4"/>
        <v>60</v>
      </c>
    </row>
    <row r="159" spans="1:6" ht="13.2" x14ac:dyDescent="0.25">
      <c r="A159" s="25" t="s">
        <v>139</v>
      </c>
      <c r="B159" s="64" t="s">
        <v>98</v>
      </c>
      <c r="C159" s="27" t="s">
        <v>290</v>
      </c>
      <c r="D159" s="28">
        <v>600</v>
      </c>
      <c r="E159" s="65">
        <v>540</v>
      </c>
      <c r="F159" s="66">
        <f t="shared" si="4"/>
        <v>60</v>
      </c>
    </row>
    <row r="160" spans="1:6" ht="41.4" x14ac:dyDescent="0.25">
      <c r="A160" s="25" t="s">
        <v>291</v>
      </c>
      <c r="B160" s="64" t="s">
        <v>98</v>
      </c>
      <c r="C160" s="27" t="s">
        <v>292</v>
      </c>
      <c r="D160" s="28">
        <v>60000</v>
      </c>
      <c r="E160" s="65">
        <v>60000</v>
      </c>
      <c r="F160" s="66" t="str">
        <f t="shared" si="4"/>
        <v>-</v>
      </c>
    </row>
    <row r="161" spans="1:6" ht="21" x14ac:dyDescent="0.25">
      <c r="A161" s="25" t="s">
        <v>109</v>
      </c>
      <c r="B161" s="64" t="s">
        <v>98</v>
      </c>
      <c r="C161" s="27" t="s">
        <v>293</v>
      </c>
      <c r="D161" s="28">
        <v>60000</v>
      </c>
      <c r="E161" s="65">
        <v>60000</v>
      </c>
      <c r="F161" s="66" t="str">
        <f t="shared" si="4"/>
        <v>-</v>
      </c>
    </row>
    <row r="162" spans="1:6" ht="21" x14ac:dyDescent="0.25">
      <c r="A162" s="25" t="s">
        <v>111</v>
      </c>
      <c r="B162" s="64" t="s">
        <v>98</v>
      </c>
      <c r="C162" s="27" t="s">
        <v>294</v>
      </c>
      <c r="D162" s="28">
        <v>60000</v>
      </c>
      <c r="E162" s="65">
        <v>60000</v>
      </c>
      <c r="F162" s="66" t="str">
        <f t="shared" si="4"/>
        <v>-</v>
      </c>
    </row>
    <row r="163" spans="1:6" ht="13.2" x14ac:dyDescent="0.25">
      <c r="A163" s="52" t="s">
        <v>295</v>
      </c>
      <c r="B163" s="53" t="s">
        <v>98</v>
      </c>
      <c r="C163" s="54" t="s">
        <v>296</v>
      </c>
      <c r="D163" s="55">
        <v>24000</v>
      </c>
      <c r="E163" s="56">
        <v>24000</v>
      </c>
      <c r="F163" s="57" t="str">
        <f t="shared" si="4"/>
        <v>-</v>
      </c>
    </row>
    <row r="164" spans="1:6" ht="21" x14ac:dyDescent="0.25">
      <c r="A164" s="52" t="s">
        <v>297</v>
      </c>
      <c r="B164" s="53" t="s">
        <v>98</v>
      </c>
      <c r="C164" s="54" t="s">
        <v>298</v>
      </c>
      <c r="D164" s="55">
        <v>24000</v>
      </c>
      <c r="E164" s="56">
        <v>24000</v>
      </c>
      <c r="F164" s="57" t="str">
        <f t="shared" si="4"/>
        <v>-</v>
      </c>
    </row>
    <row r="165" spans="1:6" ht="21" x14ac:dyDescent="0.25">
      <c r="A165" s="25" t="s">
        <v>299</v>
      </c>
      <c r="B165" s="64" t="s">
        <v>98</v>
      </c>
      <c r="C165" s="27" t="s">
        <v>300</v>
      </c>
      <c r="D165" s="28">
        <v>24000</v>
      </c>
      <c r="E165" s="65">
        <v>24000</v>
      </c>
      <c r="F165" s="66" t="str">
        <f t="shared" si="4"/>
        <v>-</v>
      </c>
    </row>
    <row r="166" spans="1:6" ht="26.4" customHeight="1" x14ac:dyDescent="0.25">
      <c r="A166" s="108" t="s">
        <v>465</v>
      </c>
      <c r="B166" s="109" t="s">
        <v>98</v>
      </c>
      <c r="C166" s="110" t="s">
        <v>466</v>
      </c>
      <c r="D166" s="112">
        <v>24000</v>
      </c>
      <c r="E166" s="113">
        <v>24000</v>
      </c>
      <c r="F166" s="114" t="str">
        <f t="shared" si="4"/>
        <v>-</v>
      </c>
    </row>
    <row r="167" spans="1:6" ht="75" customHeight="1" x14ac:dyDescent="0.25">
      <c r="A167" s="67" t="s">
        <v>301</v>
      </c>
      <c r="B167" s="64" t="s">
        <v>98</v>
      </c>
      <c r="C167" s="27" t="s">
        <v>302</v>
      </c>
      <c r="D167" s="28">
        <v>24000</v>
      </c>
      <c r="E167" s="65">
        <v>24000</v>
      </c>
      <c r="F167" s="66" t="str">
        <f t="shared" si="4"/>
        <v>-</v>
      </c>
    </row>
    <row r="168" spans="1:6" ht="21" x14ac:dyDescent="0.25">
      <c r="A168" s="25" t="s">
        <v>109</v>
      </c>
      <c r="B168" s="64" t="s">
        <v>98</v>
      </c>
      <c r="C168" s="27" t="s">
        <v>303</v>
      </c>
      <c r="D168" s="28">
        <v>24000</v>
      </c>
      <c r="E168" s="65">
        <v>24000</v>
      </c>
      <c r="F168" s="66" t="str">
        <f t="shared" si="4"/>
        <v>-</v>
      </c>
    </row>
    <row r="169" spans="1:6" ht="21" x14ac:dyDescent="0.25">
      <c r="A169" s="25" t="s">
        <v>111</v>
      </c>
      <c r="B169" s="64" t="s">
        <v>98</v>
      </c>
      <c r="C169" s="27" t="s">
        <v>304</v>
      </c>
      <c r="D169" s="28">
        <v>24000</v>
      </c>
      <c r="E169" s="65">
        <v>24000</v>
      </c>
      <c r="F169" s="66" t="str">
        <f t="shared" si="4"/>
        <v>-</v>
      </c>
    </row>
    <row r="170" spans="1:6" ht="13.2" x14ac:dyDescent="0.25">
      <c r="A170" s="52" t="s">
        <v>305</v>
      </c>
      <c r="B170" s="53" t="s">
        <v>98</v>
      </c>
      <c r="C170" s="54" t="s">
        <v>306</v>
      </c>
      <c r="D170" s="55">
        <v>4875600</v>
      </c>
      <c r="E170" s="56">
        <v>4875600</v>
      </c>
      <c r="F170" s="57" t="str">
        <f t="shared" si="4"/>
        <v>-</v>
      </c>
    </row>
    <row r="171" spans="1:6" ht="13.2" x14ac:dyDescent="0.25">
      <c r="A171" s="52" t="s">
        <v>307</v>
      </c>
      <c r="B171" s="53" t="s">
        <v>98</v>
      </c>
      <c r="C171" s="54" t="s">
        <v>308</v>
      </c>
      <c r="D171" s="55">
        <v>4875600</v>
      </c>
      <c r="E171" s="56">
        <v>4875600</v>
      </c>
      <c r="F171" s="57" t="str">
        <f t="shared" si="4"/>
        <v>-</v>
      </c>
    </row>
    <row r="172" spans="1:6" ht="21" x14ac:dyDescent="0.25">
      <c r="A172" s="25" t="s">
        <v>309</v>
      </c>
      <c r="B172" s="64" t="s">
        <v>98</v>
      </c>
      <c r="C172" s="27" t="s">
        <v>310</v>
      </c>
      <c r="D172" s="28">
        <v>4875600</v>
      </c>
      <c r="E172" s="65">
        <v>4875600</v>
      </c>
      <c r="F172" s="66" t="str">
        <f t="shared" si="4"/>
        <v>-</v>
      </c>
    </row>
    <row r="173" spans="1:6" ht="27" customHeight="1" x14ac:dyDescent="0.25">
      <c r="A173" s="108" t="s">
        <v>467</v>
      </c>
      <c r="B173" s="109" t="s">
        <v>98</v>
      </c>
      <c r="C173" s="110" t="s">
        <v>468</v>
      </c>
      <c r="D173" s="112">
        <v>4875600</v>
      </c>
      <c r="E173" s="113">
        <v>4875600</v>
      </c>
      <c r="F173" s="57" t="str">
        <f t="shared" si="4"/>
        <v>-</v>
      </c>
    </row>
    <row r="174" spans="1:6" ht="51.6" x14ac:dyDescent="0.25">
      <c r="A174" s="25" t="s">
        <v>311</v>
      </c>
      <c r="B174" s="64" t="s">
        <v>98</v>
      </c>
      <c r="C174" s="27" t="s">
        <v>312</v>
      </c>
      <c r="D174" s="28">
        <v>4875600</v>
      </c>
      <c r="E174" s="65">
        <v>4875600</v>
      </c>
      <c r="F174" s="66" t="str">
        <f t="shared" si="4"/>
        <v>-</v>
      </c>
    </row>
    <row r="175" spans="1:6" ht="13.2" x14ac:dyDescent="0.25">
      <c r="A175" s="25" t="s">
        <v>313</v>
      </c>
      <c r="B175" s="64" t="s">
        <v>98</v>
      </c>
      <c r="C175" s="27" t="s">
        <v>314</v>
      </c>
      <c r="D175" s="28">
        <v>4875600</v>
      </c>
      <c r="E175" s="65">
        <v>4875600</v>
      </c>
      <c r="F175" s="66" t="str">
        <f t="shared" si="4"/>
        <v>-</v>
      </c>
    </row>
    <row r="176" spans="1:6" ht="31.2" x14ac:dyDescent="0.25">
      <c r="A176" s="25" t="s">
        <v>315</v>
      </c>
      <c r="B176" s="64" t="s">
        <v>98</v>
      </c>
      <c r="C176" s="27" t="s">
        <v>316</v>
      </c>
      <c r="D176" s="28">
        <v>4875600</v>
      </c>
      <c r="E176" s="65">
        <v>4875600</v>
      </c>
      <c r="F176" s="66" t="str">
        <f t="shared" si="4"/>
        <v>-</v>
      </c>
    </row>
    <row r="177" spans="1:6" ht="13.2" x14ac:dyDescent="0.25">
      <c r="A177" s="52" t="s">
        <v>317</v>
      </c>
      <c r="B177" s="53" t="s">
        <v>98</v>
      </c>
      <c r="C177" s="54" t="s">
        <v>318</v>
      </c>
      <c r="D177" s="55">
        <v>9600</v>
      </c>
      <c r="E177" s="56">
        <v>9600</v>
      </c>
      <c r="F177" s="57" t="str">
        <f t="shared" si="4"/>
        <v>-</v>
      </c>
    </row>
    <row r="178" spans="1:6" ht="13.2" x14ac:dyDescent="0.25">
      <c r="A178" s="52" t="s">
        <v>319</v>
      </c>
      <c r="B178" s="53" t="s">
        <v>98</v>
      </c>
      <c r="C178" s="54" t="s">
        <v>320</v>
      </c>
      <c r="D178" s="55">
        <v>9600</v>
      </c>
      <c r="E178" s="56">
        <v>9600</v>
      </c>
      <c r="F178" s="57" t="str">
        <f t="shared" si="4"/>
        <v>-</v>
      </c>
    </row>
    <row r="179" spans="1:6" ht="21" x14ac:dyDescent="0.25">
      <c r="A179" s="25" t="s">
        <v>321</v>
      </c>
      <c r="B179" s="64" t="s">
        <v>98</v>
      </c>
      <c r="C179" s="27" t="s">
        <v>322</v>
      </c>
      <c r="D179" s="28">
        <v>9600</v>
      </c>
      <c r="E179" s="65">
        <v>9600</v>
      </c>
      <c r="F179" s="66" t="str">
        <f t="shared" si="4"/>
        <v>-</v>
      </c>
    </row>
    <row r="180" spans="1:6" ht="22.2" customHeight="1" x14ac:dyDescent="0.25">
      <c r="A180" s="108" t="s">
        <v>469</v>
      </c>
      <c r="B180" s="109" t="s">
        <v>98</v>
      </c>
      <c r="C180" s="110" t="s">
        <v>470</v>
      </c>
      <c r="D180" s="112">
        <v>9600</v>
      </c>
      <c r="E180" s="113">
        <v>9600</v>
      </c>
      <c r="F180" s="57" t="str">
        <f t="shared" si="4"/>
        <v>-</v>
      </c>
    </row>
    <row r="181" spans="1:6" ht="51.6" x14ac:dyDescent="0.25">
      <c r="A181" s="25" t="s">
        <v>323</v>
      </c>
      <c r="B181" s="64" t="s">
        <v>98</v>
      </c>
      <c r="C181" s="27" t="s">
        <v>324</v>
      </c>
      <c r="D181" s="28">
        <v>9600</v>
      </c>
      <c r="E181" s="65">
        <v>9600</v>
      </c>
      <c r="F181" s="66" t="str">
        <f t="shared" si="4"/>
        <v>-</v>
      </c>
    </row>
    <row r="182" spans="1:6" ht="21" x14ac:dyDescent="0.25">
      <c r="A182" s="25" t="s">
        <v>109</v>
      </c>
      <c r="B182" s="64" t="s">
        <v>98</v>
      </c>
      <c r="C182" s="27" t="s">
        <v>325</v>
      </c>
      <c r="D182" s="28">
        <v>9600</v>
      </c>
      <c r="E182" s="65">
        <v>9600</v>
      </c>
      <c r="F182" s="66" t="str">
        <f t="shared" si="4"/>
        <v>-</v>
      </c>
    </row>
    <row r="183" spans="1:6" ht="21" x14ac:dyDescent="0.25">
      <c r="A183" s="25" t="s">
        <v>111</v>
      </c>
      <c r="B183" s="64" t="s">
        <v>98</v>
      </c>
      <c r="C183" s="27" t="s">
        <v>326</v>
      </c>
      <c r="D183" s="28">
        <v>9600</v>
      </c>
      <c r="E183" s="65">
        <v>9600</v>
      </c>
      <c r="F183" s="66" t="str">
        <f t="shared" ref="F183" si="5">IF(OR(D183="-",IF(E183="-",0,E183)&gt;=IF(D183="-",0,D183)),"-",IF(D183="-",0,D183)-IF(E183="-",0,E183))</f>
        <v>-</v>
      </c>
    </row>
    <row r="184" spans="1:6" ht="9" customHeight="1" x14ac:dyDescent="0.25">
      <c r="A184" s="68"/>
      <c r="B184" s="69"/>
      <c r="C184" s="70"/>
      <c r="D184" s="71"/>
      <c r="E184" s="69"/>
      <c r="F184" s="69"/>
    </row>
    <row r="185" spans="1:6" ht="13.5" customHeight="1" x14ac:dyDescent="0.25">
      <c r="A185" s="72" t="s">
        <v>327</v>
      </c>
      <c r="B185" s="73" t="s">
        <v>328</v>
      </c>
      <c r="C185" s="74" t="s">
        <v>99</v>
      </c>
      <c r="D185" s="75">
        <v>-1961900</v>
      </c>
      <c r="E185" s="75">
        <f>-Источники!E12</f>
        <v>1590116.9299999978</v>
      </c>
      <c r="F185" s="76" t="s">
        <v>329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30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0" workbookViewId="0">
      <selection activeCell="D33" sqref="D33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41" t="s">
        <v>330</v>
      </c>
      <c r="B1" s="141"/>
      <c r="C1" s="141"/>
      <c r="D1" s="141"/>
      <c r="E1" s="141"/>
      <c r="F1" s="141"/>
    </row>
    <row r="2" spans="1:6" ht="13.2" customHeight="1" x14ac:dyDescent="0.25">
      <c r="A2" s="129" t="s">
        <v>331</v>
      </c>
      <c r="B2" s="129"/>
      <c r="C2" s="129"/>
      <c r="D2" s="129"/>
      <c r="E2" s="129"/>
      <c r="F2" s="129"/>
    </row>
    <row r="3" spans="1:6" ht="9" customHeight="1" x14ac:dyDescent="0.25">
      <c r="A3" s="5"/>
      <c r="B3" s="77"/>
      <c r="C3" s="44"/>
      <c r="D3" s="10"/>
      <c r="E3" s="10"/>
      <c r="F3" s="44"/>
    </row>
    <row r="4" spans="1:6" ht="13.95" customHeight="1" x14ac:dyDescent="0.25">
      <c r="A4" s="123" t="s">
        <v>21</v>
      </c>
      <c r="B4" s="117" t="s">
        <v>22</v>
      </c>
      <c r="C4" s="134" t="s">
        <v>332</v>
      </c>
      <c r="D4" s="120" t="s">
        <v>24</v>
      </c>
      <c r="E4" s="120" t="s">
        <v>25</v>
      </c>
      <c r="F4" s="126" t="s">
        <v>26</v>
      </c>
    </row>
    <row r="5" spans="1:6" ht="4.95" customHeight="1" x14ac:dyDescent="0.25">
      <c r="A5" s="124"/>
      <c r="B5" s="118"/>
      <c r="C5" s="135"/>
      <c r="D5" s="121"/>
      <c r="E5" s="121"/>
      <c r="F5" s="127"/>
    </row>
    <row r="6" spans="1:6" ht="6" customHeight="1" x14ac:dyDescent="0.25">
      <c r="A6" s="124"/>
      <c r="B6" s="118"/>
      <c r="C6" s="135"/>
      <c r="D6" s="121"/>
      <c r="E6" s="121"/>
      <c r="F6" s="127"/>
    </row>
    <row r="7" spans="1:6" ht="4.95" customHeight="1" x14ac:dyDescent="0.25">
      <c r="A7" s="124"/>
      <c r="B7" s="118"/>
      <c r="C7" s="135"/>
      <c r="D7" s="121"/>
      <c r="E7" s="121"/>
      <c r="F7" s="127"/>
    </row>
    <row r="8" spans="1:6" ht="6" customHeight="1" x14ac:dyDescent="0.25">
      <c r="A8" s="124"/>
      <c r="B8" s="118"/>
      <c r="C8" s="135"/>
      <c r="D8" s="121"/>
      <c r="E8" s="121"/>
      <c r="F8" s="127"/>
    </row>
    <row r="9" spans="1:6" ht="6" customHeight="1" x14ac:dyDescent="0.25">
      <c r="A9" s="124"/>
      <c r="B9" s="118"/>
      <c r="C9" s="135"/>
      <c r="D9" s="121"/>
      <c r="E9" s="121"/>
      <c r="F9" s="127"/>
    </row>
    <row r="10" spans="1:6" ht="18" customHeight="1" x14ac:dyDescent="0.25">
      <c r="A10" s="125"/>
      <c r="B10" s="119"/>
      <c r="C10" s="142"/>
      <c r="D10" s="122"/>
      <c r="E10" s="122"/>
      <c r="F10" s="128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 x14ac:dyDescent="0.25">
      <c r="A12" s="78" t="s">
        <v>333</v>
      </c>
      <c r="B12" s="79" t="s">
        <v>334</v>
      </c>
      <c r="C12" s="80" t="s">
        <v>99</v>
      </c>
      <c r="D12" s="81">
        <v>1961900</v>
      </c>
      <c r="E12" s="81">
        <f>E18</f>
        <v>-1590116.9299999978</v>
      </c>
      <c r="F12" s="82" t="s">
        <v>99</v>
      </c>
    </row>
    <row r="13" spans="1:6" ht="13.2" x14ac:dyDescent="0.25">
      <c r="A13" s="83" t="s">
        <v>33</v>
      </c>
      <c r="B13" s="84"/>
      <c r="C13" s="85"/>
      <c r="D13" s="86"/>
      <c r="E13" s="86"/>
      <c r="F13" s="87"/>
    </row>
    <row r="14" spans="1:6" ht="13.2" x14ac:dyDescent="0.25">
      <c r="A14" s="52" t="s">
        <v>335</v>
      </c>
      <c r="B14" s="88" t="s">
        <v>336</v>
      </c>
      <c r="C14" s="89" t="s">
        <v>99</v>
      </c>
      <c r="D14" s="55" t="s">
        <v>40</v>
      </c>
      <c r="E14" s="55" t="s">
        <v>40</v>
      </c>
      <c r="F14" s="57" t="s">
        <v>40</v>
      </c>
    </row>
    <row r="15" spans="1:6" ht="13.2" x14ac:dyDescent="0.25">
      <c r="A15" s="83" t="s">
        <v>337</v>
      </c>
      <c r="B15" s="84"/>
      <c r="C15" s="85"/>
      <c r="D15" s="86"/>
      <c r="E15" s="86"/>
      <c r="F15" s="87"/>
    </row>
    <row r="16" spans="1:6" ht="13.2" x14ac:dyDescent="0.25">
      <c r="A16" s="52" t="s">
        <v>338</v>
      </c>
      <c r="B16" s="88" t="s">
        <v>339</v>
      </c>
      <c r="C16" s="89" t="s">
        <v>99</v>
      </c>
      <c r="D16" s="55" t="s">
        <v>40</v>
      </c>
      <c r="E16" s="55" t="s">
        <v>40</v>
      </c>
      <c r="F16" s="57" t="s">
        <v>40</v>
      </c>
    </row>
    <row r="17" spans="1:6" ht="13.2" x14ac:dyDescent="0.25">
      <c r="A17" s="83" t="s">
        <v>337</v>
      </c>
      <c r="B17" s="84"/>
      <c r="C17" s="85"/>
      <c r="D17" s="86"/>
      <c r="E17" s="86"/>
      <c r="F17" s="87"/>
    </row>
    <row r="18" spans="1:6" ht="13.2" x14ac:dyDescent="0.25">
      <c r="A18" s="78" t="s">
        <v>340</v>
      </c>
      <c r="B18" s="79" t="s">
        <v>341</v>
      </c>
      <c r="C18" s="80" t="s">
        <v>342</v>
      </c>
      <c r="D18" s="81">
        <v>1961900</v>
      </c>
      <c r="E18" s="81">
        <f>E19</f>
        <v>-1590116.9299999978</v>
      </c>
      <c r="F18" s="82"/>
    </row>
    <row r="19" spans="1:6" ht="21" x14ac:dyDescent="0.25">
      <c r="A19" s="78" t="s">
        <v>343</v>
      </c>
      <c r="B19" s="79" t="s">
        <v>341</v>
      </c>
      <c r="C19" s="80" t="s">
        <v>344</v>
      </c>
      <c r="D19" s="81">
        <v>1961900</v>
      </c>
      <c r="E19" s="81">
        <f>E20+E22</f>
        <v>-1590116.9299999978</v>
      </c>
      <c r="F19" s="82"/>
    </row>
    <row r="20" spans="1:6" ht="13.2" x14ac:dyDescent="0.25">
      <c r="A20" s="78" t="s">
        <v>345</v>
      </c>
      <c r="B20" s="79" t="s">
        <v>346</v>
      </c>
      <c r="C20" s="80" t="s">
        <v>471</v>
      </c>
      <c r="D20" s="81">
        <v>-13673400</v>
      </c>
      <c r="E20" s="81">
        <f>E21</f>
        <v>-17040258.689999998</v>
      </c>
      <c r="F20" s="82" t="s">
        <v>329</v>
      </c>
    </row>
    <row r="21" spans="1:6" ht="21" x14ac:dyDescent="0.25">
      <c r="A21" s="25" t="s">
        <v>347</v>
      </c>
      <c r="B21" s="26" t="s">
        <v>346</v>
      </c>
      <c r="C21" s="90" t="s">
        <v>472</v>
      </c>
      <c r="D21" s="28">
        <v>-13673400</v>
      </c>
      <c r="E21" s="28">
        <f>-Доходы!E19</f>
        <v>-17040258.689999998</v>
      </c>
      <c r="F21" s="66" t="s">
        <v>329</v>
      </c>
    </row>
    <row r="22" spans="1:6" ht="13.2" x14ac:dyDescent="0.25">
      <c r="A22" s="78" t="s">
        <v>348</v>
      </c>
      <c r="B22" s="79" t="s">
        <v>349</v>
      </c>
      <c r="C22" s="80" t="s">
        <v>473</v>
      </c>
      <c r="D22" s="81">
        <v>15635300</v>
      </c>
      <c r="E22" s="81">
        <f>E23</f>
        <v>15450141.76</v>
      </c>
      <c r="F22" s="82" t="s">
        <v>329</v>
      </c>
    </row>
    <row r="23" spans="1:6" ht="21" x14ac:dyDescent="0.25">
      <c r="A23" s="25" t="s">
        <v>350</v>
      </c>
      <c r="B23" s="26" t="s">
        <v>349</v>
      </c>
      <c r="C23" s="90" t="s">
        <v>474</v>
      </c>
      <c r="D23" s="28">
        <v>15635300</v>
      </c>
      <c r="E23" s="28">
        <f>Расходы!E13</f>
        <v>15450141.76</v>
      </c>
      <c r="F23" s="66" t="s">
        <v>329</v>
      </c>
    </row>
    <row r="24" spans="1:6" ht="12.75" customHeight="1" x14ac:dyDescent="0.25">
      <c r="A24" s="91"/>
      <c r="B24" s="92"/>
      <c r="C24" s="93"/>
      <c r="D24" s="94"/>
      <c r="E24" s="94"/>
      <c r="F24" s="95"/>
    </row>
    <row r="25" spans="1:6" ht="12.75" customHeight="1" x14ac:dyDescent="0.25">
      <c r="E25" s="96"/>
    </row>
    <row r="29" spans="1:6" ht="12.75" customHeight="1" x14ac:dyDescent="0.25">
      <c r="E29" s="96"/>
    </row>
    <row r="35" spans="1:6" ht="13.2" x14ac:dyDescent="0.25"/>
    <row r="36" spans="1:6" ht="12.75" customHeight="1" x14ac:dyDescent="0.25">
      <c r="A36" s="12" t="s">
        <v>475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3.2" x14ac:dyDescent="0.25"/>
  <sheetData>
    <row r="1" spans="1:2" x14ac:dyDescent="0.25">
      <c r="A1" t="s">
        <v>351</v>
      </c>
      <c r="B1" t="s">
        <v>352</v>
      </c>
    </row>
    <row r="2" spans="1:2" x14ac:dyDescent="0.25">
      <c r="A2" t="s">
        <v>353</v>
      </c>
      <c r="B2" t="s">
        <v>354</v>
      </c>
    </row>
    <row r="3" spans="1:2" x14ac:dyDescent="0.25">
      <c r="A3" t="s">
        <v>355</v>
      </c>
      <c r="B3" t="s">
        <v>5</v>
      </c>
    </row>
    <row r="4" spans="1:2" x14ac:dyDescent="0.25">
      <c r="A4" t="s">
        <v>356</v>
      </c>
      <c r="B4" t="s">
        <v>357</v>
      </c>
    </row>
    <row r="5" spans="1:2" x14ac:dyDescent="0.25">
      <c r="A5" t="s">
        <v>358</v>
      </c>
      <c r="B5" t="s">
        <v>359</v>
      </c>
    </row>
    <row r="6" spans="1:2" x14ac:dyDescent="0.25">
      <c r="A6" t="s">
        <v>360</v>
      </c>
      <c r="B6" t="s">
        <v>352</v>
      </c>
    </row>
    <row r="7" spans="1:2" x14ac:dyDescent="0.25">
      <c r="A7" t="s">
        <v>361</v>
      </c>
      <c r="B7" t="s">
        <v>362</v>
      </c>
    </row>
    <row r="8" spans="1:2" x14ac:dyDescent="0.25">
      <c r="A8" t="s">
        <v>363</v>
      </c>
      <c r="B8" t="s">
        <v>362</v>
      </c>
    </row>
    <row r="9" spans="1:2" x14ac:dyDescent="0.25">
      <c r="A9" t="s">
        <v>364</v>
      </c>
      <c r="B9" t="s">
        <v>365</v>
      </c>
    </row>
    <row r="10" spans="1:2" x14ac:dyDescent="0.25">
      <c r="A10" t="s">
        <v>366</v>
      </c>
      <c r="B10" t="s">
        <v>18</v>
      </c>
    </row>
    <row r="11" spans="1:2" x14ac:dyDescent="0.25">
      <c r="A11" t="s">
        <v>367</v>
      </c>
      <c r="B11" t="s">
        <v>359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rep:2.55.0.89</dc:description>
  <cp:lastModifiedBy>USER</cp:lastModifiedBy>
  <cp:lastPrinted>2023-01-09T05:59:25Z</cp:lastPrinted>
  <dcterms:created xsi:type="dcterms:W3CDTF">2022-12-30T07:26:44Z</dcterms:created>
  <dcterms:modified xsi:type="dcterms:W3CDTF">2023-01-09T05:59:33Z</dcterms:modified>
</cp:coreProperties>
</file>